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080" windowWidth="21840" windowHeight="9000" firstSheet="4" activeTab="9"/>
  </bookViews>
  <sheets>
    <sheet name="data" sheetId="1" r:id="rId1"/>
    <sheet name="data bewerkt" sheetId="2" r:id="rId2"/>
    <sheet name="crops per farm" sheetId="8" r:id="rId3"/>
    <sheet name="area per crop" sheetId="3" r:id="rId4"/>
    <sheet name="area per crop categories" sheetId="4" r:id="rId5"/>
    <sheet name="area per farm" sheetId="6" r:id="rId6"/>
    <sheet name="area per farm2" sheetId="9" r:id="rId7"/>
    <sheet name="seed origin" sheetId="10" r:id="rId8"/>
    <sheet name="area per farm3" sheetId="11" r:id="rId9"/>
    <sheet name="Sheet1" sheetId="12" r:id="rId10"/>
    <sheet name="nutrient inputs" sheetId="13" r:id="rId11"/>
  </sheets>
  <definedNames>
    <definedName name="_xlnm._FilterDatabase" localSheetId="3" hidden="1">'area per crop'!$A$1:$C$92</definedName>
  </definedNames>
  <calcPr calcId="145621"/>
  <pivotCaches>
    <pivotCache cacheId="2" r:id="rId12"/>
    <pivotCache cacheId="3" r:id="rId13"/>
    <pivotCache cacheId="4" r:id="rId14"/>
    <pivotCache cacheId="5" r:id="rId15"/>
    <pivotCache cacheId="6" r:id="rId16"/>
    <pivotCache cacheId="7" r:id="rId17"/>
    <pivotCache cacheId="8" r:id="rId18"/>
    <pivotCache cacheId="9" r:id="rId19"/>
    <pivotCache cacheId="10" r:id="rId20"/>
    <pivotCache cacheId="11" r:id="rId21"/>
    <pivotCache cacheId="12" r:id="rId22"/>
  </pivotCaches>
</workbook>
</file>

<file path=xl/calcChain.xml><?xml version="1.0" encoding="utf-8"?>
<calcChain xmlns="http://schemas.openxmlformats.org/spreadsheetml/2006/main">
  <c r="N11" i="12" l="1"/>
  <c r="N13" i="12"/>
  <c r="N12" i="12"/>
  <c r="K142" i="2" l="1"/>
  <c r="K141" i="2"/>
  <c r="K140" i="2"/>
  <c r="K138" i="2"/>
  <c r="K137" i="2"/>
  <c r="K135" i="2"/>
  <c r="K134" i="2"/>
  <c r="K132" i="2"/>
  <c r="K131" i="2"/>
  <c r="K129" i="2"/>
  <c r="K127" i="2"/>
  <c r="K126" i="2"/>
  <c r="K125" i="2"/>
  <c r="K123" i="2"/>
  <c r="K121" i="2"/>
  <c r="K120" i="2"/>
  <c r="K119" i="2"/>
  <c r="K118" i="2"/>
  <c r="K117" i="2"/>
  <c r="K116" i="2"/>
  <c r="K115" i="2"/>
  <c r="K114" i="2"/>
  <c r="K110" i="2"/>
  <c r="K107" i="2"/>
  <c r="K104" i="2"/>
  <c r="K103" i="2"/>
  <c r="K102" i="2"/>
  <c r="K100" i="2"/>
  <c r="K99" i="2"/>
  <c r="K98" i="2"/>
  <c r="K97" i="2"/>
  <c r="K96" i="2"/>
  <c r="K94" i="2"/>
  <c r="K92" i="2"/>
  <c r="K90" i="2"/>
  <c r="K87" i="2"/>
  <c r="K85" i="2"/>
  <c r="K83" i="2"/>
  <c r="K80" i="2"/>
  <c r="K77" i="2"/>
  <c r="K74" i="2"/>
  <c r="K72" i="2"/>
  <c r="K70" i="2"/>
  <c r="K68" i="2"/>
  <c r="K66" i="2"/>
  <c r="K64" i="2"/>
  <c r="K62" i="2"/>
  <c r="K60" i="2"/>
  <c r="K58" i="2"/>
  <c r="K57" i="2"/>
  <c r="K56" i="2"/>
  <c r="K54" i="2"/>
  <c r="K53" i="2"/>
  <c r="K52" i="2"/>
  <c r="K50" i="2"/>
  <c r="K49" i="2"/>
  <c r="K48" i="2"/>
  <c r="K47" i="2"/>
  <c r="K44" i="2"/>
  <c r="K42" i="2"/>
  <c r="K41" i="2"/>
  <c r="K39" i="2"/>
  <c r="K37" i="2"/>
  <c r="K35" i="2"/>
  <c r="K34" i="2"/>
  <c r="K33" i="2"/>
  <c r="K30" i="2"/>
  <c r="K29" i="2"/>
  <c r="K28" i="2"/>
  <c r="K27" i="2"/>
  <c r="K26" i="2"/>
  <c r="K24" i="2"/>
  <c r="K23" i="2"/>
  <c r="K22" i="2"/>
  <c r="K21" i="2"/>
  <c r="K20" i="2"/>
  <c r="K18" i="2"/>
  <c r="K17" i="2"/>
  <c r="K16" i="2"/>
  <c r="K15" i="2"/>
  <c r="K14" i="2"/>
  <c r="K13" i="2"/>
  <c r="K12" i="2"/>
  <c r="K11" i="2"/>
  <c r="K9" i="2"/>
  <c r="K8" i="2"/>
  <c r="K7" i="2"/>
  <c r="K5" i="2"/>
  <c r="K4" i="2"/>
  <c r="K3" i="2"/>
  <c r="K2" i="2"/>
  <c r="AE37" i="8" l="1"/>
  <c r="AE38" i="8"/>
  <c r="AE39" i="8"/>
  <c r="AE40" i="8"/>
  <c r="AE41" i="8"/>
  <c r="AE42" i="8"/>
  <c r="AE43" i="8"/>
  <c r="AE44" i="8"/>
  <c r="AE45" i="8"/>
  <c r="AE46" i="8"/>
  <c r="AE35" i="8"/>
  <c r="AE36" i="8"/>
  <c r="AE21" i="8"/>
  <c r="AE22" i="8"/>
  <c r="AE23" i="8"/>
  <c r="AE24" i="8"/>
  <c r="AE25" i="8"/>
  <c r="AE26" i="8"/>
  <c r="AE27" i="8"/>
  <c r="AE28" i="8"/>
  <c r="AE29" i="8"/>
  <c r="AE30" i="8"/>
  <c r="AE31" i="8"/>
  <c r="AE20" i="8"/>
  <c r="Y36" i="8"/>
  <c r="Y37" i="8"/>
  <c r="Y38" i="8"/>
  <c r="Y39" i="8"/>
  <c r="Y40" i="8"/>
  <c r="Y41" i="8"/>
  <c r="Y42" i="8"/>
  <c r="Y43" i="8"/>
  <c r="Y44" i="8"/>
  <c r="Y45" i="8"/>
  <c r="Y46" i="8"/>
  <c r="Y35" i="8"/>
  <c r="Y21" i="8"/>
  <c r="Y22" i="8"/>
  <c r="Y23" i="8"/>
  <c r="Y24" i="8"/>
  <c r="Y25" i="8"/>
  <c r="Y26" i="8"/>
  <c r="Y27" i="8"/>
  <c r="Y28" i="8"/>
  <c r="Y29" i="8"/>
  <c r="Y30" i="8"/>
  <c r="Y31" i="8"/>
  <c r="Y20" i="8"/>
  <c r="N42" i="10" l="1"/>
  <c r="O42" i="10" s="1"/>
  <c r="N41" i="10"/>
  <c r="O41" i="10" s="1"/>
  <c r="Y4" i="8" l="1"/>
  <c r="Y5" i="8"/>
  <c r="Y6" i="8"/>
  <c r="Y7" i="8"/>
  <c r="Y8" i="8"/>
  <c r="Y9" i="8"/>
  <c r="Y10" i="8"/>
  <c r="Y11" i="8"/>
  <c r="Y12" i="8"/>
  <c r="Y13" i="8"/>
  <c r="Y14" i="8"/>
  <c r="Y15" i="8"/>
  <c r="Y3" i="8"/>
  <c r="S4" i="6" l="1"/>
  <c r="S5" i="6"/>
  <c r="S6" i="6"/>
  <c r="S7" i="6"/>
  <c r="S8" i="6"/>
  <c r="S9" i="6"/>
  <c r="S10" i="6"/>
  <c r="S11" i="6"/>
  <c r="S12" i="6"/>
  <c r="S13" i="6"/>
  <c r="S3" i="6"/>
  <c r="G92" i="4" l="1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2" i="3"/>
  <c r="AH56" i="2" l="1"/>
  <c r="AI59" i="1"/>
</calcChain>
</file>

<file path=xl/sharedStrings.xml><?xml version="1.0" encoding="utf-8"?>
<sst xmlns="http://schemas.openxmlformats.org/spreadsheetml/2006/main" count="7541" uniqueCount="805">
  <si>
    <t xml:space="preserve">Data Collection sheet 4: Field characterisation </t>
  </si>
  <si>
    <t>Data collection sheet 5: Crop management</t>
  </si>
  <si>
    <t>GPS Coordinates of household</t>
  </si>
  <si>
    <t>Calculation with waypoints, use data of correct GPS device!</t>
  </si>
  <si>
    <t>Calculate with the waypoint of the homestead to the nearest point of each field</t>
  </si>
  <si>
    <t>Stakes in climbing beans</t>
  </si>
  <si>
    <t>Continue to use same field numbers as indicated in colum D (first line is field no. 1 and so on)</t>
  </si>
  <si>
    <t>Crop rotation</t>
  </si>
  <si>
    <t xml:space="preserve">Manure used </t>
  </si>
  <si>
    <t xml:space="preserve">Mineral fertiliser 1 </t>
  </si>
  <si>
    <t xml:space="preserve">Mineral fertiliser 2 </t>
  </si>
  <si>
    <t>Biocides</t>
  </si>
  <si>
    <t>Harvest etimation</t>
  </si>
  <si>
    <t>Use of crop residues</t>
  </si>
  <si>
    <t>Farm code</t>
  </si>
  <si>
    <t>Latitude</t>
  </si>
  <si>
    <t>Logitude</t>
  </si>
  <si>
    <t>Altitude</t>
  </si>
  <si>
    <t>Crop species</t>
  </si>
  <si>
    <t xml:space="preserve">Field size (ha) </t>
  </si>
  <si>
    <t>Distance from the field to the homestead (m)</t>
  </si>
  <si>
    <t>Soil type</t>
  </si>
  <si>
    <t xml:space="preserve">Slope class (F, S, V) </t>
  </si>
  <si>
    <t xml:space="preserve">Visible erosion (1-3) </t>
  </si>
  <si>
    <t>Drainage/ infiltration (1-3)</t>
  </si>
  <si>
    <t>Soil samples taken (Y/N)</t>
  </si>
  <si>
    <t>Number of soil samples</t>
  </si>
  <si>
    <t>Remarks on soil samples</t>
  </si>
  <si>
    <t>Number of stakes on 10x10 m</t>
  </si>
  <si>
    <t xml:space="preserve">approximate height </t>
  </si>
  <si>
    <t xml:space="preserve">material: wood (1),  Pennisetum (2) </t>
  </si>
  <si>
    <t>Remarks on field characteristics</t>
  </si>
  <si>
    <t>Crop in current season</t>
  </si>
  <si>
    <t xml:space="preserve">Variety name </t>
  </si>
  <si>
    <r>
      <t xml:space="preserve">Intercrops </t>
    </r>
    <r>
      <rPr>
        <sz val="10"/>
        <color indexed="10"/>
        <rFont val="Arial"/>
        <family val="2"/>
      </rPr>
      <t>(separate line for major secondary crop)</t>
    </r>
  </si>
  <si>
    <t>Estimated contribution (%)</t>
  </si>
  <si>
    <t>Land ownership (O=owned, R=rented)</t>
  </si>
  <si>
    <t>2010A crop/fallow</t>
  </si>
  <si>
    <t>2010B crop/fallow</t>
  </si>
  <si>
    <t>2011A crop/fallow</t>
  </si>
  <si>
    <t>2011B crop/fallow</t>
  </si>
  <si>
    <t>Seed source (P, S, E, D)</t>
  </si>
  <si>
    <t>Type</t>
  </si>
  <si>
    <t>Amount</t>
  </si>
  <si>
    <t>time of application</t>
  </si>
  <si>
    <t>origin</t>
  </si>
  <si>
    <t>Inoculation (Y/N)</t>
  </si>
  <si>
    <t>Inoculant type</t>
  </si>
  <si>
    <t>Inoculant origin</t>
  </si>
  <si>
    <t>Current</t>
  </si>
  <si>
    <t>Poor</t>
  </si>
  <si>
    <t>Excellent</t>
  </si>
  <si>
    <t>Reasons for variation</t>
  </si>
  <si>
    <t>Amounts sold</t>
  </si>
  <si>
    <t>Amounts consumed</t>
  </si>
  <si>
    <t>Amount kept for seed</t>
  </si>
  <si>
    <t>% left in the field</t>
  </si>
  <si>
    <t>% fed to livestock</t>
  </si>
  <si>
    <t>% used for others (indicate)</t>
  </si>
  <si>
    <t>Farmers fertility class (1-4)</t>
  </si>
  <si>
    <t>DRC 1</t>
  </si>
  <si>
    <t>Maïs+Haricot</t>
  </si>
  <si>
    <t>1) 1133m²</t>
  </si>
  <si>
    <t>Argileux</t>
  </si>
  <si>
    <t>S</t>
  </si>
  <si>
    <t>Y</t>
  </si>
  <si>
    <t>.</t>
  </si>
  <si>
    <t>Gardée</t>
  </si>
  <si>
    <t>Compost</t>
  </si>
  <si>
    <t>900kg</t>
  </si>
  <si>
    <t>Menager</t>
  </si>
  <si>
    <t>Semis en association</t>
  </si>
  <si>
    <t>75-50Kg</t>
  </si>
  <si>
    <t>60Kg</t>
  </si>
  <si>
    <t>15Kg</t>
  </si>
  <si>
    <t>Manioc+Haricot</t>
  </si>
  <si>
    <t>2) 508m²</t>
  </si>
  <si>
    <t>F</t>
  </si>
  <si>
    <t>30-20Kg</t>
  </si>
  <si>
    <t>Haricot+Manioc+Maïs</t>
  </si>
  <si>
    <t>3) 1799m²</t>
  </si>
  <si>
    <t>Argilosabloneux</t>
  </si>
  <si>
    <t>45-30Kg</t>
  </si>
  <si>
    <t>DRC 2</t>
  </si>
  <si>
    <t>02°38886</t>
  </si>
  <si>
    <t>028°79730</t>
  </si>
  <si>
    <t>1624m</t>
  </si>
  <si>
    <t>Argilo-limoneux</t>
  </si>
  <si>
    <t>V</t>
  </si>
  <si>
    <t>Haricot:M'Nsole</t>
  </si>
  <si>
    <t>Propre</t>
  </si>
  <si>
    <t>20 Sacs</t>
  </si>
  <si>
    <t>Avant semis</t>
  </si>
  <si>
    <t>Erosion,ruissellement ainsi que le changement climatique</t>
  </si>
  <si>
    <t>0kg</t>
  </si>
  <si>
    <t>50Kg</t>
  </si>
  <si>
    <t>5Kg</t>
  </si>
  <si>
    <t>DRC03</t>
  </si>
  <si>
    <t>028°47'572"</t>
  </si>
  <si>
    <t>02°23'244"</t>
  </si>
  <si>
    <t>Haricot;Maïs; Manioc</t>
  </si>
  <si>
    <t>Argilo limoneux</t>
  </si>
  <si>
    <t>-</t>
  </si>
  <si>
    <t>O</t>
  </si>
  <si>
    <t>compost</t>
  </si>
  <si>
    <t xml:space="preserve">20 Sacs </t>
  </si>
  <si>
    <t>ménage</t>
  </si>
  <si>
    <t>x</t>
  </si>
  <si>
    <t>engrais insuffisant</t>
  </si>
  <si>
    <t>28KG</t>
  </si>
  <si>
    <t xml:space="preserve">20Sacs </t>
  </si>
  <si>
    <t>perturbation climatique;vol</t>
  </si>
  <si>
    <t>P</t>
  </si>
  <si>
    <t>vol</t>
  </si>
  <si>
    <t>20KG</t>
  </si>
  <si>
    <t>0Kg</t>
  </si>
  <si>
    <t>DRC 4</t>
  </si>
  <si>
    <t>02°23221</t>
  </si>
  <si>
    <t>028°47567</t>
  </si>
  <si>
    <t>1616m</t>
  </si>
  <si>
    <t>Manioc+Maïs</t>
  </si>
  <si>
    <t>586m²</t>
  </si>
  <si>
    <t>Local</t>
  </si>
  <si>
    <t>Achetée et Gardée</t>
  </si>
  <si>
    <t>Avant labour</t>
  </si>
  <si>
    <t>Domicile</t>
  </si>
  <si>
    <t>30-40Kg</t>
  </si>
  <si>
    <t>Haricot+Maïs</t>
  </si>
  <si>
    <t>745m²</t>
  </si>
  <si>
    <t>Loué</t>
  </si>
  <si>
    <t>Achetée</t>
  </si>
  <si>
    <t xml:space="preserve">Fumier </t>
  </si>
  <si>
    <t>Problème de saison</t>
  </si>
  <si>
    <t>10-20Kg</t>
  </si>
  <si>
    <t>Soja</t>
  </si>
  <si>
    <t>548m²</t>
  </si>
  <si>
    <t>Pas d'expérience</t>
  </si>
  <si>
    <t>5-10Kg</t>
  </si>
  <si>
    <t>DRC 5</t>
  </si>
  <si>
    <t>02°23204</t>
  </si>
  <si>
    <t>028°48007</t>
  </si>
  <si>
    <t>1606m</t>
  </si>
  <si>
    <t>360 m²</t>
  </si>
  <si>
    <t>Fumier et compost</t>
  </si>
  <si>
    <t>Perturbation climatique</t>
  </si>
  <si>
    <t>20-25Kg</t>
  </si>
  <si>
    <t>30Kg</t>
  </si>
  <si>
    <t>20Kg</t>
  </si>
  <si>
    <t>Haricot+Bananier+Manioc</t>
  </si>
  <si>
    <t>772m²</t>
  </si>
  <si>
    <t>.Haricot+Bananier+Manioc</t>
  </si>
  <si>
    <t>Maladie</t>
  </si>
  <si>
    <t>DRC 6</t>
  </si>
  <si>
    <t>02°10044</t>
  </si>
  <si>
    <t>028°50384</t>
  </si>
  <si>
    <t>1626m</t>
  </si>
  <si>
    <t>Haricot+Manioc</t>
  </si>
  <si>
    <t>736m²</t>
  </si>
  <si>
    <t>Pas très rentable</t>
  </si>
  <si>
    <t>Pas de jachère</t>
  </si>
  <si>
    <t>Manioc</t>
  </si>
  <si>
    <t>Acheté:100%</t>
  </si>
  <si>
    <t>15 Paniers</t>
  </si>
  <si>
    <t>Mauvaises semences et changement climatique</t>
  </si>
  <si>
    <t>15à 30Kg</t>
  </si>
  <si>
    <t>240m²</t>
  </si>
  <si>
    <t>Rentable</t>
  </si>
  <si>
    <t>Haricot</t>
  </si>
  <si>
    <t>Gardé:100%</t>
  </si>
  <si>
    <t>20 Paniers</t>
  </si>
  <si>
    <t>Non respect du calindrier agricole</t>
  </si>
  <si>
    <t>350Kg</t>
  </si>
  <si>
    <t>200Kg</t>
  </si>
  <si>
    <t>400Kg</t>
  </si>
  <si>
    <t>Manioc+Maïs+Arachide</t>
  </si>
  <si>
    <t>1140m²</t>
  </si>
  <si>
    <t>Arachide+Manioc</t>
  </si>
  <si>
    <t>.30Kg</t>
  </si>
  <si>
    <t>Café+Bananier</t>
  </si>
  <si>
    <t>1326m²</t>
  </si>
  <si>
    <t>Café:Robista</t>
  </si>
  <si>
    <t>Culture perenne</t>
  </si>
  <si>
    <t>Quotidien</t>
  </si>
  <si>
    <t>DRC 7</t>
  </si>
  <si>
    <t>02°10051</t>
  </si>
  <si>
    <t>028°50375</t>
  </si>
  <si>
    <t>1622m</t>
  </si>
  <si>
    <t>Soja+Manioc</t>
  </si>
  <si>
    <t>1145m²</t>
  </si>
  <si>
    <t>Gardé</t>
  </si>
  <si>
    <t>Village</t>
  </si>
  <si>
    <t>Manque d'engrais et non respect du calindrieragricole</t>
  </si>
  <si>
    <t>816m²</t>
  </si>
  <si>
    <t>Arachide</t>
  </si>
  <si>
    <t>Acheté</t>
  </si>
  <si>
    <t>Retard de semis</t>
  </si>
  <si>
    <t>25Kg</t>
  </si>
  <si>
    <t>DRC 8</t>
  </si>
  <si>
    <t>02°10047</t>
  </si>
  <si>
    <t>028°50503</t>
  </si>
  <si>
    <t>1575m</t>
  </si>
  <si>
    <t>873 m²</t>
  </si>
  <si>
    <t>Fumier</t>
  </si>
  <si>
    <t>Manioc+Arachide</t>
  </si>
  <si>
    <t>Achetéé:100%</t>
  </si>
  <si>
    <t>4)300-304</t>
  </si>
  <si>
    <t>DRC 9</t>
  </si>
  <si>
    <t>02°10148</t>
  </si>
  <si>
    <t>1631m</t>
  </si>
  <si>
    <t>1)142,8m²</t>
  </si>
  <si>
    <t>Engrais vert</t>
  </si>
  <si>
    <t>Arachide+Soja+Manioc</t>
  </si>
  <si>
    <t>2)200m²</t>
  </si>
  <si>
    <t xml:space="preserve"> Achetée:100%</t>
  </si>
  <si>
    <t>Achetée:100%</t>
  </si>
  <si>
    <t>DRC10</t>
  </si>
  <si>
    <t>Maïs+P.douces;Manioc+Haricot</t>
  </si>
  <si>
    <t>N</t>
  </si>
  <si>
    <t>2m</t>
  </si>
  <si>
    <t>Maïs</t>
  </si>
  <si>
    <t>10Kg</t>
  </si>
  <si>
    <t>Pendant labour</t>
  </si>
  <si>
    <t>Maïs+Haricot;</t>
  </si>
  <si>
    <t>Manioc+P.douce</t>
  </si>
  <si>
    <t>--</t>
  </si>
  <si>
    <t>P.douces</t>
  </si>
  <si>
    <t>DRC11</t>
  </si>
  <si>
    <t>028°43'517''</t>
  </si>
  <si>
    <t>02°34'123''</t>
  </si>
  <si>
    <t>Haricot+P.douce+Manioc</t>
  </si>
  <si>
    <t>Faim; infértilité</t>
  </si>
  <si>
    <t>DRC12</t>
  </si>
  <si>
    <t>028°43'527''</t>
  </si>
  <si>
    <t>2°34'139''</t>
  </si>
  <si>
    <t>Manioc + Haricot</t>
  </si>
  <si>
    <t>R</t>
  </si>
  <si>
    <t>Semis</t>
  </si>
  <si>
    <t>Fértilité</t>
  </si>
  <si>
    <t>DRC13</t>
  </si>
  <si>
    <t>028°40'28''</t>
  </si>
  <si>
    <t>2°44'30''</t>
  </si>
  <si>
    <t>Banane+Haricot vol</t>
  </si>
  <si>
    <t>1m</t>
  </si>
  <si>
    <t>haricot</t>
  </si>
  <si>
    <t>semis</t>
  </si>
  <si>
    <t xml:space="preserve">Patate douce+Haricot </t>
  </si>
  <si>
    <t>patate douce</t>
  </si>
  <si>
    <t>Bananier</t>
  </si>
  <si>
    <t>DRC 14</t>
  </si>
  <si>
    <t>02°34316</t>
  </si>
  <si>
    <t>028°43372</t>
  </si>
  <si>
    <t>1749m</t>
  </si>
  <si>
    <t>Haricot+Manioc+Taro</t>
  </si>
  <si>
    <t>827 m²</t>
  </si>
  <si>
    <t>Locale</t>
  </si>
  <si>
    <t>Haricot:40%</t>
  </si>
  <si>
    <t>Fertilité</t>
  </si>
  <si>
    <t>Manioc:40%</t>
  </si>
  <si>
    <t>Patate douce:20%</t>
  </si>
  <si>
    <t>Oignon</t>
  </si>
  <si>
    <t>2)160m²</t>
  </si>
  <si>
    <t>Haricot volubile+nain</t>
  </si>
  <si>
    <t>1)228m²</t>
  </si>
  <si>
    <t>150 g</t>
  </si>
  <si>
    <t>DRC15</t>
  </si>
  <si>
    <t>028°40'19''</t>
  </si>
  <si>
    <t>2°44'26,6''</t>
  </si>
  <si>
    <t>Haricot vol+patate douce+taro</t>
  </si>
  <si>
    <t>s</t>
  </si>
  <si>
    <t>Haricot vol</t>
  </si>
  <si>
    <t>550kg</t>
  </si>
  <si>
    <t>élevage</t>
  </si>
  <si>
    <t>Disponibilité fumier</t>
  </si>
  <si>
    <t>DRC16</t>
  </si>
  <si>
    <t>Haricot vol+mais</t>
  </si>
  <si>
    <t>Haricot+mais</t>
  </si>
  <si>
    <t>15 panier</t>
  </si>
  <si>
    <t>rapide recolte</t>
  </si>
  <si>
    <t>12,5 à 20 kg</t>
  </si>
  <si>
    <t>Manioc+haricot</t>
  </si>
  <si>
    <t>Haricot nain+mais</t>
  </si>
  <si>
    <t>15 paniers</t>
  </si>
  <si>
    <t>DRC17</t>
  </si>
  <si>
    <t>Haricot+taro</t>
  </si>
  <si>
    <t>Bois</t>
  </si>
  <si>
    <t>5kg</t>
  </si>
  <si>
    <t>Labour</t>
  </si>
  <si>
    <t>irrégularité de pluie</t>
  </si>
  <si>
    <t>limono argileux</t>
  </si>
  <si>
    <t>chèvre,porc</t>
  </si>
  <si>
    <t>DRC18</t>
  </si>
  <si>
    <t>028°,72974</t>
  </si>
  <si>
    <t>02°,57443</t>
  </si>
  <si>
    <t>Haricot+manioc+Soja</t>
  </si>
  <si>
    <t>manioc+haricot</t>
  </si>
  <si>
    <t>Matière organique</t>
  </si>
  <si>
    <t>NPK</t>
  </si>
  <si>
    <t>360gr</t>
  </si>
  <si>
    <t>sarcaf</t>
  </si>
  <si>
    <t>no</t>
  </si>
  <si>
    <t>DRC19</t>
  </si>
  <si>
    <t>028°,72778</t>
  </si>
  <si>
    <t>02°,57592</t>
  </si>
  <si>
    <t>manioc+Haricot</t>
  </si>
  <si>
    <t>_</t>
  </si>
  <si>
    <t>Bouse</t>
  </si>
  <si>
    <t>10paniers</t>
  </si>
  <si>
    <t>Animal</t>
  </si>
  <si>
    <t>DRC20</t>
  </si>
  <si>
    <t>028°,72769</t>
  </si>
  <si>
    <t>02°,57495</t>
  </si>
  <si>
    <t>Manioc+sorgho</t>
  </si>
  <si>
    <t>Champ très accidenté, pas de mesure de lutte, le  haricot poussent difficilement</t>
  </si>
  <si>
    <t>Sorgho</t>
  </si>
  <si>
    <t>DRC21</t>
  </si>
  <si>
    <t>028°,67087</t>
  </si>
  <si>
    <t>02°,74123</t>
  </si>
  <si>
    <t>Haricot+manioc</t>
  </si>
  <si>
    <t>bcp de mauvaises herbes</t>
  </si>
  <si>
    <t>manioc</t>
  </si>
  <si>
    <t>S,P</t>
  </si>
  <si>
    <t>500kg</t>
  </si>
  <si>
    <t>déchets du ménage</t>
  </si>
  <si>
    <t>DRC22</t>
  </si>
  <si>
    <t>028°,67099</t>
  </si>
  <si>
    <t>02°,74168</t>
  </si>
  <si>
    <t>Haricot+Patate douce+Mais+Manioc</t>
  </si>
  <si>
    <t>Encombrement du champ</t>
  </si>
  <si>
    <t>10kg</t>
  </si>
  <si>
    <t>vache,chèvre,porc</t>
  </si>
  <si>
    <t xml:space="preserve">variation de semences </t>
  </si>
  <si>
    <t>DRC23</t>
  </si>
  <si>
    <t>028°,67215</t>
  </si>
  <si>
    <t>02°,74070</t>
  </si>
  <si>
    <t xml:space="preserve">           _</t>
  </si>
  <si>
    <t>Ordure</t>
  </si>
  <si>
    <t>quantité disponible</t>
  </si>
  <si>
    <t>DRC24</t>
  </si>
  <si>
    <t>028°,72655</t>
  </si>
  <si>
    <t>02°,57726</t>
  </si>
  <si>
    <t>Argileux(kalongo)</t>
  </si>
  <si>
    <t xml:space="preserve">S </t>
  </si>
  <si>
    <t>Absence de la lutte antiérosive, pas une bonne production de  légumineuses</t>
  </si>
  <si>
    <t>Manio+haricot</t>
  </si>
  <si>
    <t>DRC 25</t>
  </si>
  <si>
    <t>02°10129</t>
  </si>
  <si>
    <t>028°50767</t>
  </si>
  <si>
    <t>1641m</t>
  </si>
  <si>
    <t>Ass.Maïs+Arachide</t>
  </si>
  <si>
    <t>206 m²</t>
  </si>
  <si>
    <t>Arachide:Locale</t>
  </si>
  <si>
    <t>Arachide+Maïs</t>
  </si>
  <si>
    <t>Achetée:20%</t>
  </si>
  <si>
    <t>Maïs:Bambu</t>
  </si>
  <si>
    <t>Gardée:80%</t>
  </si>
  <si>
    <t>DRC 26</t>
  </si>
  <si>
    <t>02°10191</t>
  </si>
  <si>
    <t>028°50769</t>
  </si>
  <si>
    <t>1633m</t>
  </si>
  <si>
    <t>Ass.Maïs,Manioc et Arachide</t>
  </si>
  <si>
    <t>1037 m²</t>
  </si>
  <si>
    <t>Ass.Maïs+Manioc +Arachide</t>
  </si>
  <si>
    <t>Manioc:M'Baila</t>
  </si>
  <si>
    <t>Manioc:45%</t>
  </si>
  <si>
    <t>Ass.Maïs+Manioc+Arachide</t>
  </si>
  <si>
    <t>Jachère pendant 9mois</t>
  </si>
  <si>
    <t>Jachère</t>
  </si>
  <si>
    <t>Matière organique.</t>
  </si>
  <si>
    <t>12 paniers de 25Kg</t>
  </si>
  <si>
    <t>Residus de recolte et du menage</t>
  </si>
  <si>
    <t>Maïs: Amelioré TGA</t>
  </si>
  <si>
    <t>Maïs:25%</t>
  </si>
  <si>
    <t>Arachide:30%</t>
  </si>
  <si>
    <t>DRC 27</t>
  </si>
  <si>
    <t>02°32419</t>
  </si>
  <si>
    <t>028°47827</t>
  </si>
  <si>
    <t>1612m</t>
  </si>
  <si>
    <t>Ass.Manioc, Haricot et Maïs</t>
  </si>
  <si>
    <t>857 m²</t>
  </si>
  <si>
    <t>Haicot:Bulangeti</t>
  </si>
  <si>
    <t>Haricot:50%</t>
  </si>
  <si>
    <t>Ass.Manioc+Haricot+Maïs</t>
  </si>
  <si>
    <t>Ass.Manioc+Haricot</t>
  </si>
  <si>
    <t>Achetée:80%</t>
  </si>
  <si>
    <t>Matière organique et resudus des recoltes</t>
  </si>
  <si>
    <t>Juin et juillet</t>
  </si>
  <si>
    <t>Residus de recolte et menager</t>
  </si>
  <si>
    <t>Maïs:Locale</t>
  </si>
  <si>
    <t>Gardée: 20%</t>
  </si>
  <si>
    <t>Manioc: Locale</t>
  </si>
  <si>
    <t>Manioc:25%</t>
  </si>
  <si>
    <t>Mange toute la production après recolte</t>
  </si>
  <si>
    <t>DRC 28</t>
  </si>
  <si>
    <t>02°32432</t>
  </si>
  <si>
    <t>028°47829</t>
  </si>
  <si>
    <t>1615m</t>
  </si>
  <si>
    <t>864 m²</t>
  </si>
  <si>
    <t>Haricot:45%</t>
  </si>
  <si>
    <t>Manioc+Haricot+Maïs</t>
  </si>
  <si>
    <t>Manioc+Haricot+Soja+Maïs</t>
  </si>
  <si>
    <t xml:space="preserve">Matière organique </t>
  </si>
  <si>
    <t>Juin et Juillet</t>
  </si>
  <si>
    <t>Collection de déchets menagers et de culture</t>
  </si>
  <si>
    <t>Faible application d'engrais organique ainsi que les ravageurs</t>
  </si>
  <si>
    <t>Toute la production</t>
  </si>
  <si>
    <t>Maïs:Lusheke</t>
  </si>
  <si>
    <t>Maïs:15%</t>
  </si>
  <si>
    <t>DRC 29</t>
  </si>
  <si>
    <t>02°23339</t>
  </si>
  <si>
    <t>028°47883</t>
  </si>
  <si>
    <t>1610m</t>
  </si>
  <si>
    <t>208m²</t>
  </si>
  <si>
    <t>Manioc: 60%</t>
  </si>
  <si>
    <t>Gardée:20%</t>
  </si>
  <si>
    <t>Au moment de la préparation du sol</t>
  </si>
  <si>
    <t>30 à 40Kg</t>
  </si>
  <si>
    <t>40 à 65Kg</t>
  </si>
  <si>
    <t>5 Kg</t>
  </si>
  <si>
    <t>DRC 30</t>
  </si>
  <si>
    <t>02°23426</t>
  </si>
  <si>
    <t>028°47778</t>
  </si>
  <si>
    <t>1117 m²</t>
  </si>
  <si>
    <t>Ass.Haricot+Manioc</t>
  </si>
  <si>
    <t>Residus de recolte et parcourt</t>
  </si>
  <si>
    <t>Non applicatio des amandements</t>
  </si>
  <si>
    <t>Manioc:60%</t>
  </si>
  <si>
    <t>DRC 31</t>
  </si>
  <si>
    <t>02°10266</t>
  </si>
  <si>
    <t>028°50741</t>
  </si>
  <si>
    <t>8536 m²</t>
  </si>
  <si>
    <t>Manioc:50%</t>
  </si>
  <si>
    <t>Ass.Manioc+Maïs+Arachide</t>
  </si>
  <si>
    <t>Achetée: 100%</t>
  </si>
  <si>
    <t>Avant le labour</t>
  </si>
  <si>
    <t>Residus du champs et des menages</t>
  </si>
  <si>
    <t>Maïs: 30%</t>
  </si>
  <si>
    <t>Arachide:20%</t>
  </si>
  <si>
    <t>DRC 32</t>
  </si>
  <si>
    <t>02°10025</t>
  </si>
  <si>
    <t>028°50664</t>
  </si>
  <si>
    <t>1619m</t>
  </si>
  <si>
    <t>Haricot et Café</t>
  </si>
  <si>
    <t>472 m²</t>
  </si>
  <si>
    <t>Café:Arabica</t>
  </si>
  <si>
    <t>Haricot:80%</t>
  </si>
  <si>
    <t>2000Kg</t>
  </si>
  <si>
    <t>Au moment de la réparation de  sol</t>
  </si>
  <si>
    <t>Déchets organiques</t>
  </si>
  <si>
    <t>Mauvaise semence, infertilité du sol et perturbation climatique</t>
  </si>
  <si>
    <t>Café:20%</t>
  </si>
  <si>
    <t>Haricot et Taro</t>
  </si>
  <si>
    <t>2)127,5m²</t>
  </si>
  <si>
    <t>Haricot:Mushingiriro</t>
  </si>
  <si>
    <t>Oignons</t>
  </si>
  <si>
    <t>500Kg</t>
  </si>
  <si>
    <t>Taro:Nyabwenge</t>
  </si>
  <si>
    <t>Taro:60%</t>
  </si>
  <si>
    <t>Arachide et Maïs</t>
  </si>
  <si>
    <t>3289 m²</t>
  </si>
  <si>
    <t>Maïs:Rubunda de Butembo</t>
  </si>
  <si>
    <t>Arachide:70%</t>
  </si>
  <si>
    <t>Achetée:60%</t>
  </si>
  <si>
    <t>750Kg</t>
  </si>
  <si>
    <t>Maïs:30%</t>
  </si>
  <si>
    <t>Gardée:40%</t>
  </si>
  <si>
    <t>DRC33</t>
  </si>
  <si>
    <t>028°85'404"</t>
  </si>
  <si>
    <t>02°17'476</t>
  </si>
  <si>
    <t>S(50%),P(50%)</t>
  </si>
  <si>
    <t>Manque des sémences</t>
  </si>
  <si>
    <t>22KG</t>
  </si>
  <si>
    <t>50KG</t>
  </si>
  <si>
    <t>10KG</t>
  </si>
  <si>
    <t>Harachide</t>
  </si>
  <si>
    <t>35KG</t>
  </si>
  <si>
    <t>25KG</t>
  </si>
  <si>
    <t>5KG</t>
  </si>
  <si>
    <t>125KG</t>
  </si>
  <si>
    <t>150KG</t>
  </si>
  <si>
    <t>DRC34</t>
  </si>
  <si>
    <t>O28°84514</t>
  </si>
  <si>
    <t>02°16785</t>
  </si>
  <si>
    <t xml:space="preserve">2) 1,50-1,80  </t>
  </si>
  <si>
    <t xml:space="preserve"> bois </t>
  </si>
  <si>
    <t>Haricot Maïs</t>
  </si>
  <si>
    <t>Haricot et Pomme de terre</t>
  </si>
  <si>
    <t xml:space="preserve">compost </t>
  </si>
  <si>
    <t>20 Sacs de 40 Kg</t>
  </si>
  <si>
    <t>avant labour, à tout moment</t>
  </si>
  <si>
    <t xml:space="preserve">Faible fertilité,forte fertilité, mauvaise semence </t>
  </si>
  <si>
    <t>800Kg</t>
  </si>
  <si>
    <t>80,40ou 700 kg</t>
  </si>
  <si>
    <t>20 Kg</t>
  </si>
  <si>
    <t>Haricot soja; Manioc</t>
  </si>
  <si>
    <t>Argilo sabloneux</t>
  </si>
  <si>
    <t>DRC 35</t>
  </si>
  <si>
    <t>02°16865</t>
  </si>
  <si>
    <t>028°84494</t>
  </si>
  <si>
    <t>1640m</t>
  </si>
  <si>
    <t>Arachide+Maïs+Manioc+Haricot</t>
  </si>
  <si>
    <t>Gardée:100%</t>
  </si>
  <si>
    <t>600Kg</t>
  </si>
  <si>
    <t>Compost familial</t>
  </si>
  <si>
    <t>2) 1123m²</t>
  </si>
  <si>
    <t xml:space="preserve">Manioc </t>
  </si>
  <si>
    <t>Manque de main d'œuvre</t>
  </si>
  <si>
    <t>2,5kg</t>
  </si>
  <si>
    <t>DRC 36</t>
  </si>
  <si>
    <t>02°39136</t>
  </si>
  <si>
    <t>028°79878</t>
  </si>
  <si>
    <t>Ass.Haricot+Manioc+Maïs</t>
  </si>
  <si>
    <t>3) 200m²</t>
  </si>
  <si>
    <t>Achetée:40%</t>
  </si>
  <si>
    <t>50kg</t>
  </si>
  <si>
    <t>Peu de matière organique et perturbation climatique</t>
  </si>
  <si>
    <t>Rien</t>
  </si>
  <si>
    <t>Tout</t>
  </si>
  <si>
    <t>4,5Kg</t>
  </si>
  <si>
    <t>Maïs:40%</t>
  </si>
  <si>
    <t>Gardée:60%</t>
  </si>
  <si>
    <t>Manioc:20%</t>
  </si>
  <si>
    <t>2) 200m²</t>
  </si>
  <si>
    <t>Compost et déchet</t>
  </si>
  <si>
    <t>Ass.Haricot+Maïs+Manioc+Patate douce</t>
  </si>
  <si>
    <t>3) 1600m²</t>
  </si>
  <si>
    <t>Patate douce:30%</t>
  </si>
  <si>
    <t>Maïs:10%</t>
  </si>
  <si>
    <t>DRC 37</t>
  </si>
  <si>
    <t>02°38843</t>
  </si>
  <si>
    <t>028°79379</t>
  </si>
  <si>
    <t>Haricot nain et Manioc</t>
  </si>
  <si>
    <t>Haricot nain+Manioc</t>
  </si>
  <si>
    <t>Lors du semis</t>
  </si>
  <si>
    <t>DRC 38</t>
  </si>
  <si>
    <t>02°16923</t>
  </si>
  <si>
    <t>028°678</t>
  </si>
  <si>
    <t>1630m</t>
  </si>
  <si>
    <t>Manioc+Maïs+Haricot</t>
  </si>
  <si>
    <t>Achetée40%</t>
  </si>
  <si>
    <t>Mauvaise semences</t>
  </si>
  <si>
    <t>150Kg</t>
  </si>
  <si>
    <t>45Kg</t>
  </si>
  <si>
    <t>Arachide + manioc</t>
  </si>
  <si>
    <t>DRC 39</t>
  </si>
  <si>
    <t>02°38796</t>
  </si>
  <si>
    <t>028°78869</t>
  </si>
  <si>
    <t>Argilo Limoneux</t>
  </si>
  <si>
    <t>Haricot + Maïs</t>
  </si>
  <si>
    <t>DRC40</t>
  </si>
  <si>
    <t>028°40'20''</t>
  </si>
  <si>
    <t>2°44'33''</t>
  </si>
  <si>
    <t>P,100%</t>
  </si>
  <si>
    <t>30kg</t>
  </si>
  <si>
    <t>Irregulaité de pluies</t>
  </si>
  <si>
    <t>45kg</t>
  </si>
  <si>
    <t>DRC41</t>
  </si>
  <si>
    <t>028°40'23''</t>
  </si>
  <si>
    <t>2°44'32''</t>
  </si>
  <si>
    <t>limoneux</t>
  </si>
  <si>
    <t>engrais, qualité de semence</t>
  </si>
  <si>
    <t>20à25kg</t>
  </si>
  <si>
    <t>DRC42</t>
  </si>
  <si>
    <t>028°40'259''</t>
  </si>
  <si>
    <t>2°44'402''</t>
  </si>
  <si>
    <t>haricot+manioc</t>
  </si>
  <si>
    <t>haricot+mais</t>
  </si>
  <si>
    <t>P50%, S50%</t>
  </si>
  <si>
    <t>Compost+fumier</t>
  </si>
  <si>
    <t>application d'amendement</t>
  </si>
  <si>
    <t>Ménage+élevage</t>
  </si>
  <si>
    <t>différence de saison</t>
  </si>
  <si>
    <t>40kg</t>
  </si>
  <si>
    <t>23kg</t>
  </si>
  <si>
    <t>2kg</t>
  </si>
  <si>
    <t>DRC43</t>
  </si>
  <si>
    <t>028°72'753''</t>
  </si>
  <si>
    <t>2°57'567''</t>
  </si>
  <si>
    <t>Manioc+haricot nain</t>
  </si>
  <si>
    <t>Patate douce+Manioc</t>
  </si>
  <si>
    <t>Manioc+haricot+Patate douce</t>
  </si>
  <si>
    <t>P100%</t>
  </si>
  <si>
    <t>Déchets ménage</t>
  </si>
  <si>
    <t>pas d'engrais</t>
  </si>
  <si>
    <t>DRC44</t>
  </si>
  <si>
    <t>028°43'864''</t>
  </si>
  <si>
    <t>2°34'335''</t>
  </si>
  <si>
    <t>S100%</t>
  </si>
  <si>
    <t>300kg</t>
  </si>
  <si>
    <t>2KG</t>
  </si>
  <si>
    <t>Sémi</t>
  </si>
  <si>
    <t>SARCAF</t>
  </si>
  <si>
    <t>X</t>
  </si>
  <si>
    <t>Sécheresse,semi tardif</t>
  </si>
  <si>
    <t>80KG</t>
  </si>
  <si>
    <t>6kg</t>
  </si>
  <si>
    <t>DRC45</t>
  </si>
  <si>
    <t>028°43'53''</t>
  </si>
  <si>
    <t>2°34'15''</t>
  </si>
  <si>
    <t>50à70Kg</t>
  </si>
  <si>
    <t>Haricot Volubile</t>
  </si>
  <si>
    <t>perturbation climatique</t>
  </si>
  <si>
    <t>10à15Kg</t>
  </si>
  <si>
    <t>100à150Kg</t>
  </si>
  <si>
    <t>100à130kg</t>
  </si>
  <si>
    <t>DRC46</t>
  </si>
  <si>
    <t>028°40'310''</t>
  </si>
  <si>
    <t>02°44'450''</t>
  </si>
  <si>
    <t>Haricot nain</t>
  </si>
  <si>
    <t>argileux</t>
  </si>
  <si>
    <t>mais</t>
  </si>
  <si>
    <t>250Kg</t>
  </si>
  <si>
    <t>Haricot nain+manioc</t>
  </si>
  <si>
    <t>80Kg</t>
  </si>
  <si>
    <t>65Kg</t>
  </si>
  <si>
    <t>DRC 47</t>
  </si>
  <si>
    <t>02°44312</t>
  </si>
  <si>
    <t>028°40143</t>
  </si>
  <si>
    <t>1628m</t>
  </si>
  <si>
    <t>Manioc+Patate douce +Haricot</t>
  </si>
  <si>
    <t>Manioc+Haricot+patate douce</t>
  </si>
  <si>
    <t>Matière Organique</t>
  </si>
  <si>
    <t>Panier</t>
  </si>
  <si>
    <t>Elevage</t>
  </si>
  <si>
    <t>DRC 48</t>
  </si>
  <si>
    <t>02°34184</t>
  </si>
  <si>
    <t>028°43493</t>
  </si>
  <si>
    <t>1786m</t>
  </si>
  <si>
    <t>Matière oraganique</t>
  </si>
  <si>
    <t>1 Panier</t>
  </si>
  <si>
    <t>Patate douce</t>
  </si>
  <si>
    <t>DRC001</t>
  </si>
  <si>
    <t>DRC002</t>
  </si>
  <si>
    <t>DRC003</t>
  </si>
  <si>
    <t>DRC005</t>
  </si>
  <si>
    <t>DRC006</t>
  </si>
  <si>
    <t>DRC007</t>
  </si>
  <si>
    <t>DRC008</t>
  </si>
  <si>
    <t>DRC009</t>
  </si>
  <si>
    <t>DRC010</t>
  </si>
  <si>
    <t>DRC011</t>
  </si>
  <si>
    <t>DRC012</t>
  </si>
  <si>
    <t>DRC013</t>
  </si>
  <si>
    <t>DRC014</t>
  </si>
  <si>
    <t>DRC015</t>
  </si>
  <si>
    <t>DRC016</t>
  </si>
  <si>
    <t>DRC017</t>
  </si>
  <si>
    <t>DRC018</t>
  </si>
  <si>
    <t>DRC019</t>
  </si>
  <si>
    <t>DRC020</t>
  </si>
  <si>
    <t>DRC021</t>
  </si>
  <si>
    <t>DRC022</t>
  </si>
  <si>
    <t>DRC023</t>
  </si>
  <si>
    <t>DRC024</t>
  </si>
  <si>
    <t>DRC025</t>
  </si>
  <si>
    <t>DRC026</t>
  </si>
  <si>
    <t>DRC027</t>
  </si>
  <si>
    <t>DRC028</t>
  </si>
  <si>
    <t>DRC029</t>
  </si>
  <si>
    <t>DRC030</t>
  </si>
  <si>
    <t>DRC031</t>
  </si>
  <si>
    <t>DRC032</t>
  </si>
  <si>
    <t>DRC033</t>
  </si>
  <si>
    <t>DRC034</t>
  </si>
  <si>
    <t>DRC035</t>
  </si>
  <si>
    <t>DRC036</t>
  </si>
  <si>
    <t>DRC037</t>
  </si>
  <si>
    <t>DRC038</t>
  </si>
  <si>
    <t>DRC039</t>
  </si>
  <si>
    <t>DRC040</t>
  </si>
  <si>
    <t>DRC041</t>
  </si>
  <si>
    <t>DRC042</t>
  </si>
  <si>
    <t>DRC043</t>
  </si>
  <si>
    <t>DRC044</t>
  </si>
  <si>
    <t>DRC045</t>
  </si>
  <si>
    <t>DRC046</t>
  </si>
  <si>
    <t>DRC047</t>
  </si>
  <si>
    <t>DRC048</t>
  </si>
  <si>
    <t>site</t>
  </si>
  <si>
    <t>MURHESA</t>
  </si>
  <si>
    <t>DRC004</t>
  </si>
  <si>
    <t>KALEHE</t>
  </si>
  <si>
    <t>MUSHINGA</t>
  </si>
  <si>
    <t>IKOMA</t>
  </si>
  <si>
    <t>Maïs+Pdouces;Manioc+Haricot</t>
  </si>
  <si>
    <t>Manioc+Pdouce</t>
  </si>
  <si>
    <t>Pdouces</t>
  </si>
  <si>
    <t>Haricot+Pdouce+Manioc</t>
  </si>
  <si>
    <t>AssMaïs+Arachide</t>
  </si>
  <si>
    <t>AssMaïs,Manioc et Arachide</t>
  </si>
  <si>
    <t>AssMaïs+Manioc+Arachide</t>
  </si>
  <si>
    <t>AssManioc, Haricot et Maïs</t>
  </si>
  <si>
    <t>AssManioc+Haricot+Maïs</t>
  </si>
  <si>
    <t>AssManioc+Haricot</t>
  </si>
  <si>
    <t>AssManioc+Maïs+Arachide</t>
  </si>
  <si>
    <t>AssHaricot+Manioc+Maïs</t>
  </si>
  <si>
    <t>AssHaricot+Maïs+Manioc+Patate douce</t>
  </si>
  <si>
    <t>field id</t>
  </si>
  <si>
    <t>Manure Type</t>
  </si>
  <si>
    <t>Organic fertilizer Type</t>
  </si>
  <si>
    <t>Field size m2</t>
  </si>
  <si>
    <t>Field size (ha)</t>
  </si>
  <si>
    <t>Row Labels</t>
  </si>
  <si>
    <t>(blank)</t>
  </si>
  <si>
    <t>Grand Total</t>
  </si>
  <si>
    <t>Count of Field size m2</t>
  </si>
  <si>
    <t>Mais+manioc</t>
  </si>
  <si>
    <t>Manioc+legumes</t>
  </si>
  <si>
    <t>Mais+manioc+legume</t>
  </si>
  <si>
    <t>Manioc+legumes+other</t>
  </si>
  <si>
    <t>Manioc+other</t>
  </si>
  <si>
    <t>Mais+legumes</t>
  </si>
  <si>
    <t>Mais+legumes+other</t>
  </si>
  <si>
    <t>Other</t>
  </si>
  <si>
    <t>Legumes sole crop</t>
  </si>
  <si>
    <t>harricot (nain, vol) soja (2) arachide (3)</t>
  </si>
  <si>
    <t>cafe, bananier, patate douce, taro, oignon</t>
  </si>
  <si>
    <t>Legumes+other</t>
  </si>
  <si>
    <t>Legumes+other2</t>
  </si>
  <si>
    <t>farm type</t>
  </si>
  <si>
    <t>field no.</t>
  </si>
  <si>
    <t>farm code</t>
  </si>
  <si>
    <t>crop category</t>
  </si>
  <si>
    <t>Sum of Field sizes (ha)</t>
  </si>
  <si>
    <t>Count of Sum of Field sizes (ha)</t>
  </si>
  <si>
    <t>Average of Sum of Field sizes (ha)</t>
  </si>
  <si>
    <t>StdDev of Sum of Field sizes (ha)</t>
  </si>
  <si>
    <t>Min of Sum of Field sizes (ha)</t>
  </si>
  <si>
    <t>Max of Sum of Field sizes (ha)</t>
  </si>
  <si>
    <t>SEM</t>
  </si>
  <si>
    <t>sem</t>
  </si>
  <si>
    <t>min</t>
  </si>
  <si>
    <t>max</t>
  </si>
  <si>
    <t>Average area per farm (ha)</t>
  </si>
  <si>
    <t>crop type</t>
  </si>
  <si>
    <t>n</t>
  </si>
  <si>
    <t>soja</t>
  </si>
  <si>
    <t>bananier</t>
  </si>
  <si>
    <t>groundnut</t>
  </si>
  <si>
    <t>coffee</t>
  </si>
  <si>
    <t>haricot vol</t>
  </si>
  <si>
    <t>taro</t>
  </si>
  <si>
    <t>oignon</t>
  </si>
  <si>
    <t>haricot nain</t>
  </si>
  <si>
    <t>sorghum</t>
  </si>
  <si>
    <t>soybean</t>
  </si>
  <si>
    <t>bananas</t>
  </si>
  <si>
    <t>sweet potato</t>
  </si>
  <si>
    <t>onion</t>
  </si>
  <si>
    <t>Count of Farm code</t>
  </si>
  <si>
    <t>yes</t>
  </si>
  <si>
    <t>maioc</t>
  </si>
  <si>
    <t>total</t>
  </si>
  <si>
    <t>% farmers growing this crop</t>
  </si>
  <si>
    <t>crop</t>
  </si>
  <si>
    <t>number of field</t>
  </si>
  <si>
    <t>sorhum</t>
  </si>
  <si>
    <t>Count of P</t>
  </si>
  <si>
    <t>Count of S</t>
  </si>
  <si>
    <t>Average of P</t>
  </si>
  <si>
    <t>Average of S</t>
  </si>
  <si>
    <t>average all legume</t>
  </si>
  <si>
    <t>average beans</t>
  </si>
  <si>
    <t>Haricot et Manioc</t>
  </si>
  <si>
    <t>Ikoma</t>
  </si>
  <si>
    <t>Kalehe</t>
  </si>
  <si>
    <t>Murhesa</t>
  </si>
  <si>
    <t>Mushinga</t>
  </si>
  <si>
    <t>Mais/manioc+legumes</t>
  </si>
  <si>
    <t>Crop species2</t>
  </si>
  <si>
    <t>Mais/manioc+legume+other</t>
  </si>
  <si>
    <t>Mais/manioc+other</t>
  </si>
  <si>
    <t>Sum of Field size (ha)</t>
  </si>
  <si>
    <t>area per farm (ha)</t>
  </si>
  <si>
    <t>Sum of area per farm (ha)</t>
  </si>
  <si>
    <t>farm type (livestock)</t>
  </si>
  <si>
    <t>Average of total</t>
  </si>
  <si>
    <t>Site</t>
  </si>
  <si>
    <t>cultivated area (ha)</t>
  </si>
  <si>
    <t>Mais/manioc</t>
  </si>
  <si>
    <t>Average of Legumes sole crop</t>
  </si>
  <si>
    <t>Average of Legumes+other</t>
  </si>
  <si>
    <t>Average of Mais/manioc+legumes</t>
  </si>
  <si>
    <t>Average of Mais/manioc+legume+other</t>
  </si>
  <si>
    <t>Average of Mais/manioc</t>
  </si>
  <si>
    <t>Average of Mais/manioc+other</t>
  </si>
  <si>
    <t>Average of Other</t>
  </si>
  <si>
    <t>legumes sole crop</t>
  </si>
  <si>
    <t>legumes+other</t>
  </si>
  <si>
    <t>mais/manioc+legumes</t>
  </si>
  <si>
    <t>mais/manioc+legumes+other</t>
  </si>
  <si>
    <t>mais/manioc</t>
  </si>
  <si>
    <t>mais/manioc+other</t>
  </si>
  <si>
    <t>other</t>
  </si>
  <si>
    <t>Purchased</t>
  </si>
  <si>
    <t>saved</t>
  </si>
  <si>
    <t>beans</t>
  </si>
  <si>
    <t>climbing beans</t>
  </si>
  <si>
    <t>maize</t>
  </si>
  <si>
    <t>cassava</t>
  </si>
  <si>
    <t>Saved</t>
  </si>
  <si>
    <t>field size (ha)2</t>
  </si>
  <si>
    <t>field size (m2)2</t>
  </si>
  <si>
    <t>total average area</t>
  </si>
  <si>
    <t>% other</t>
  </si>
  <si>
    <t>% other in intercrop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</si>
</sst>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9" fontId="2" fillId="0" borderId="0" xfId="0" applyNumberFormat="1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indent="5"/>
    </xf>
    <xf numFmtId="0" fontId="2" fillId="0" borderId="0" xfId="0" applyFont="1" applyFill="1" applyAlignment="1">
      <alignment horizontal="right" vertical="top" indent="4"/>
    </xf>
    <xf numFmtId="0" fontId="2" fillId="0" borderId="0" xfId="0" quotePrefix="1" applyFont="1" applyFill="1" applyAlignment="1">
      <alignment horizontal="right" vertical="top"/>
    </xf>
    <xf numFmtId="9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indent="5"/>
    </xf>
    <xf numFmtId="0" fontId="2" fillId="0" borderId="0" xfId="0" applyFont="1" applyFill="1" applyBorder="1" applyAlignment="1">
      <alignment horizontal="right" vertical="top" indent="4"/>
    </xf>
    <xf numFmtId="0" fontId="4" fillId="0" borderId="0" xfId="0" applyFont="1" applyFill="1" applyAlignment="1">
      <alignment horizontal="right" vertical="top"/>
    </xf>
    <xf numFmtId="9" fontId="3" fillId="0" borderId="0" xfId="0" applyNumberFormat="1" applyFont="1" applyFill="1" applyAlignment="1">
      <alignment horizontal="right" vertical="top"/>
    </xf>
    <xf numFmtId="0" fontId="2" fillId="0" borderId="6" xfId="0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right" vertical="top"/>
    </xf>
    <xf numFmtId="0" fontId="0" fillId="0" borderId="0" xfId="0" applyFill="1" applyAlignment="1">
      <alignment horizontal="right" vertical="top"/>
    </xf>
    <xf numFmtId="0" fontId="2" fillId="0" borderId="0" xfId="0" applyFont="1" applyFill="1" applyAlignment="1">
      <alignment horizontal="right" vertical="top" indent="3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6" fillId="0" borderId="0" xfId="0" applyFont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164" fontId="0" fillId="0" borderId="0" xfId="0" applyNumberFormat="1"/>
    <xf numFmtId="9" fontId="0" fillId="0" borderId="0" xfId="1" applyFont="1"/>
    <xf numFmtId="0" fontId="8" fillId="0" borderId="0" xfId="0" applyFont="1" applyFill="1" applyAlignment="1">
      <alignment horizontal="right" vertical="top"/>
    </xf>
    <xf numFmtId="0" fontId="9" fillId="0" borderId="3" xfId="0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pivotCacheDefinition" Target="pivotCache/pivotCacheDefinition7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10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pivotCacheDefinition" Target="pivotCache/pivotCacheDefinition6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20" Type="http://schemas.openxmlformats.org/officeDocument/2006/relationships/pivotCacheDefinition" Target="pivotCache/pivotCacheDefinition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Relationship Id="rId22" Type="http://schemas.openxmlformats.org/officeDocument/2006/relationships/pivotCacheDefinition" Target="pivotCache/pivotCacheDefinition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'area per farm'!$U$3:$U$13</c:f>
              <c:strCache>
                <c:ptCount val="11"/>
                <c:pt idx="0">
                  <c:v>Legumes sole crop</c:v>
                </c:pt>
                <c:pt idx="1">
                  <c:v>Legumes+other</c:v>
                </c:pt>
                <c:pt idx="2">
                  <c:v>Mais+legumes</c:v>
                </c:pt>
                <c:pt idx="3">
                  <c:v>Mais+legumes+other</c:v>
                </c:pt>
                <c:pt idx="4">
                  <c:v>Mais+manioc</c:v>
                </c:pt>
                <c:pt idx="5">
                  <c:v>Mais+manioc+legume</c:v>
                </c:pt>
                <c:pt idx="6">
                  <c:v>Manioc</c:v>
                </c:pt>
                <c:pt idx="7">
                  <c:v>Manioc+legumes</c:v>
                </c:pt>
                <c:pt idx="8">
                  <c:v>Manioc+legumes+other</c:v>
                </c:pt>
                <c:pt idx="9">
                  <c:v>Manioc+other</c:v>
                </c:pt>
                <c:pt idx="10">
                  <c:v>Other</c:v>
                </c:pt>
              </c:strCache>
            </c:strRef>
          </c:cat>
          <c:val>
            <c:numRef>
              <c:f>'area per farm'!$W$3:$W$13</c:f>
              <c:numCache>
                <c:formatCode>0.000</c:formatCode>
                <c:ptCount val="11"/>
                <c:pt idx="0">
                  <c:v>8.7848571428571429E-2</c:v>
                </c:pt>
                <c:pt idx="1">
                  <c:v>5.7512500000000001E-2</c:v>
                </c:pt>
                <c:pt idx="2">
                  <c:v>0.11305714285714286</c:v>
                </c:pt>
                <c:pt idx="3">
                  <c:v>9.1150000000000009E-2</c:v>
                </c:pt>
                <c:pt idx="4">
                  <c:v>5.8599999999999999E-2</c:v>
                </c:pt>
                <c:pt idx="5">
                  <c:v>0.17161999999999997</c:v>
                </c:pt>
                <c:pt idx="6">
                  <c:v>7.0750000000000007E-2</c:v>
                </c:pt>
                <c:pt idx="7">
                  <c:v>7.7840909090909099E-2</c:v>
                </c:pt>
                <c:pt idx="8">
                  <c:v>8.8450000000000001E-2</c:v>
                </c:pt>
                <c:pt idx="9">
                  <c:v>0.12540000000000001</c:v>
                </c:pt>
                <c:pt idx="10">
                  <c:v>6.1400000000000003E-2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IKOMA</a:t>
            </a:r>
          </a:p>
        </c:rich>
      </c:tx>
      <c:layout>
        <c:manualLayout>
          <c:xMode val="edge"/>
          <c:yMode val="edge"/>
          <c:x val="0.22343920727602887"/>
          <c:y val="4.384653023919742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'area per farm2'!$Q$4:$Q$11</c:f>
              <c:strCache>
                <c:ptCount val="8"/>
                <c:pt idx="0">
                  <c:v>Legumes sole crop</c:v>
                </c:pt>
                <c:pt idx="1">
                  <c:v>Legumes+other</c:v>
                </c:pt>
                <c:pt idx="2">
                  <c:v>Mais/manioc+legumes</c:v>
                </c:pt>
                <c:pt idx="3">
                  <c:v>Mais/manioc+legume+other</c:v>
                </c:pt>
                <c:pt idx="4">
                  <c:v>Mais+manioc</c:v>
                </c:pt>
                <c:pt idx="5">
                  <c:v>Manioc </c:v>
                </c:pt>
                <c:pt idx="6">
                  <c:v>Mais/manioc+other</c:v>
                </c:pt>
                <c:pt idx="7">
                  <c:v>Other</c:v>
                </c:pt>
              </c:strCache>
            </c:strRef>
          </c:cat>
          <c:val>
            <c:numRef>
              <c:f>'area per farm2'!$R$4:$R$11</c:f>
              <c:numCache>
                <c:formatCode>General</c:formatCode>
                <c:ptCount val="8"/>
                <c:pt idx="0">
                  <c:v>7.3599999999999999E-2</c:v>
                </c:pt>
                <c:pt idx="1">
                  <c:v>4.1999999999999996E-2</c:v>
                </c:pt>
                <c:pt idx="2">
                  <c:v>0.77320000000000011</c:v>
                </c:pt>
                <c:pt idx="3">
                  <c:v>0.11309999999999999</c:v>
                </c:pt>
                <c:pt idx="6">
                  <c:v>0.22850000000000001</c:v>
                </c:pt>
                <c:pt idx="7">
                  <c:v>5.16E-2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7919151756129883"/>
          <c:y val="0.17692498665301576"/>
          <c:w val="0.40755467196819084"/>
          <c:h val="0.7935340020896936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Kalehe</a:t>
            </a:r>
          </a:p>
        </c:rich>
      </c:tx>
      <c:layout>
        <c:manualLayout>
          <c:xMode val="edge"/>
          <c:yMode val="edge"/>
          <c:x val="0.23791666666666667"/>
          <c:y val="5.5555555555555552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'area per farm2'!$T$4:$T$11</c:f>
              <c:strCache>
                <c:ptCount val="8"/>
                <c:pt idx="0">
                  <c:v>Legumes sole crop</c:v>
                </c:pt>
                <c:pt idx="1">
                  <c:v>Legumes+other</c:v>
                </c:pt>
                <c:pt idx="2">
                  <c:v>Mais/manioc+legumes</c:v>
                </c:pt>
                <c:pt idx="3">
                  <c:v>Mais/manioc+legume+other</c:v>
                </c:pt>
                <c:pt idx="4">
                  <c:v>Mais+manioc</c:v>
                </c:pt>
                <c:pt idx="5">
                  <c:v>Manioc</c:v>
                </c:pt>
                <c:pt idx="6">
                  <c:v>Mais/manioc+other</c:v>
                </c:pt>
                <c:pt idx="7">
                  <c:v>Other</c:v>
                </c:pt>
              </c:strCache>
            </c:strRef>
          </c:cat>
          <c:val>
            <c:numRef>
              <c:f>'area per farm2'!$U$4:$U$11</c:f>
              <c:numCache>
                <c:formatCode>General</c:formatCode>
                <c:ptCount val="8"/>
                <c:pt idx="0">
                  <c:v>0.70477999999999996</c:v>
                </c:pt>
                <c:pt idx="1">
                  <c:v>5.9949999999999996E-2</c:v>
                </c:pt>
                <c:pt idx="2">
                  <c:v>2.1848999999999998</c:v>
                </c:pt>
                <c:pt idx="5">
                  <c:v>0.14150000000000001</c:v>
                </c:pt>
                <c:pt idx="7">
                  <c:v>0.1326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7222222222222219"/>
          <c:y val="0.18070137066200059"/>
          <c:w val="0.41111111111111109"/>
          <c:h val="0.7820002187226596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Murhesa</a:t>
            </a:r>
          </a:p>
        </c:rich>
      </c:tx>
      <c:layout>
        <c:manualLayout>
          <c:xMode val="edge"/>
          <c:yMode val="edge"/>
          <c:x val="0.22420144356955382"/>
          <c:y val="1.3888888888888888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'area per farm2'!$Q$14:$Q$21</c:f>
              <c:strCache>
                <c:ptCount val="8"/>
                <c:pt idx="0">
                  <c:v>Legumes sole crop</c:v>
                </c:pt>
                <c:pt idx="1">
                  <c:v>Legumes+other</c:v>
                </c:pt>
                <c:pt idx="2">
                  <c:v>Mais/manioc+legumes</c:v>
                </c:pt>
                <c:pt idx="3">
                  <c:v>Mais/manioc+legume+other</c:v>
                </c:pt>
                <c:pt idx="4">
                  <c:v>Manioc </c:v>
                </c:pt>
                <c:pt idx="5">
                  <c:v>Mais+manioc</c:v>
                </c:pt>
                <c:pt idx="6">
                  <c:v>Mais/manioc+other</c:v>
                </c:pt>
                <c:pt idx="7">
                  <c:v>Other</c:v>
                </c:pt>
              </c:strCache>
            </c:strRef>
          </c:cat>
          <c:val>
            <c:numRef>
              <c:f>'area per farm2'!$R$14:$R$21</c:f>
              <c:numCache>
                <c:formatCode>General</c:formatCode>
                <c:ptCount val="8"/>
                <c:pt idx="0">
                  <c:v>5.4800000000000001E-2</c:v>
                </c:pt>
                <c:pt idx="2">
                  <c:v>1.5163</c:v>
                </c:pt>
                <c:pt idx="3">
                  <c:v>0.23720000000000002</c:v>
                </c:pt>
                <c:pt idx="5">
                  <c:v>5.8599999999999999E-2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111111111111112"/>
          <c:y val="0.18070137066200059"/>
          <c:w val="0.42222222222222222"/>
          <c:h val="0.7820002187226596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Mushinga</a:t>
            </a:r>
          </a:p>
        </c:rich>
      </c:tx>
      <c:layout>
        <c:manualLayout>
          <c:xMode val="edge"/>
          <c:yMode val="edge"/>
          <c:x val="0.20301377952755906"/>
          <c:y val="2.7777777777777776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'area per farm2'!$T$14:$T$21</c:f>
              <c:strCache>
                <c:ptCount val="8"/>
                <c:pt idx="0">
                  <c:v>Legumes sole crop</c:v>
                </c:pt>
                <c:pt idx="1">
                  <c:v>Legumes+other</c:v>
                </c:pt>
                <c:pt idx="2">
                  <c:v>Mais/manioc+legumes</c:v>
                </c:pt>
                <c:pt idx="3">
                  <c:v>Mais/manioc+legume+other</c:v>
                </c:pt>
                <c:pt idx="4">
                  <c:v>Manioc </c:v>
                </c:pt>
                <c:pt idx="5">
                  <c:v>Mais+manioc</c:v>
                </c:pt>
                <c:pt idx="6">
                  <c:v>Mais/manioc+other</c:v>
                </c:pt>
                <c:pt idx="7">
                  <c:v>Other</c:v>
                </c:pt>
              </c:strCache>
            </c:strRef>
          </c:cat>
          <c:val>
            <c:numRef>
              <c:f>'area per farm2'!$U$14:$U$21</c:f>
              <c:numCache>
                <c:formatCode>General</c:formatCode>
                <c:ptCount val="8"/>
                <c:pt idx="0">
                  <c:v>0.3967</c:v>
                </c:pt>
                <c:pt idx="1">
                  <c:v>0.12809999999999999</c:v>
                </c:pt>
                <c:pt idx="2">
                  <c:v>0.6038</c:v>
                </c:pt>
                <c:pt idx="3">
                  <c:v>0.18580000000000002</c:v>
                </c:pt>
                <c:pt idx="6">
                  <c:v>2.23E-2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6944444444444442"/>
          <c:y val="0.18070137066200059"/>
          <c:w val="0.41388888888888886"/>
          <c:h val="0.7820002187226596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Sheet1!$V$3</c:f>
              <c:strCache>
                <c:ptCount val="1"/>
                <c:pt idx="0">
                  <c:v>mais/manioc+legumes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Sheet1!$W$3:$Z$3</c:f>
              <c:numCache>
                <c:formatCode>General</c:formatCode>
                <c:ptCount val="4"/>
                <c:pt idx="0">
                  <c:v>6.4433333333333342E-2</c:v>
                </c:pt>
                <c:pt idx="1">
                  <c:v>0.18207500000000001</c:v>
                </c:pt>
                <c:pt idx="2">
                  <c:v>0.12635833333333332</c:v>
                </c:pt>
                <c:pt idx="3">
                  <c:v>5.0316666666666669E-2</c:v>
                </c:pt>
              </c:numCache>
            </c:numRef>
          </c:val>
        </c:ser>
        <c:ser>
          <c:idx val="1"/>
          <c:order val="1"/>
          <c:tx>
            <c:strRef>
              <c:f>Sheet1!$V$4</c:f>
              <c:strCache>
                <c:ptCount val="1"/>
                <c:pt idx="0">
                  <c:v>mais/manioc+legumes+other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Sheet1!$W$4:$Z$4</c:f>
              <c:numCache>
                <c:formatCode>General</c:formatCode>
                <c:ptCount val="4"/>
                <c:pt idx="0">
                  <c:v>9.4249999999999994E-3</c:v>
                </c:pt>
                <c:pt idx="1">
                  <c:v>0</c:v>
                </c:pt>
                <c:pt idx="2">
                  <c:v>1.9766666666666668E-2</c:v>
                </c:pt>
                <c:pt idx="3">
                  <c:v>1.5483333333333335E-2</c:v>
                </c:pt>
              </c:numCache>
            </c:numRef>
          </c:val>
        </c:ser>
        <c:ser>
          <c:idx val="2"/>
          <c:order val="2"/>
          <c:tx>
            <c:strRef>
              <c:f>Sheet1!$V$5</c:f>
              <c:strCache>
                <c:ptCount val="1"/>
                <c:pt idx="0">
                  <c:v>mais/manioc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Sheet1!$W$5:$Z$5</c:f>
              <c:numCache>
                <c:formatCode>General</c:formatCode>
                <c:ptCount val="4"/>
                <c:pt idx="0">
                  <c:v>0</c:v>
                </c:pt>
                <c:pt idx="1">
                  <c:v>1.1791666666666667E-2</c:v>
                </c:pt>
                <c:pt idx="2">
                  <c:v>4.8833333333333333E-3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Sheet1!$V$6</c:f>
              <c:strCache>
                <c:ptCount val="1"/>
                <c:pt idx="0">
                  <c:v>mais/manioc+other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Sheet1!$W$6:$Z$6</c:f>
              <c:numCache>
                <c:formatCode>General</c:formatCode>
                <c:ptCount val="4"/>
                <c:pt idx="0">
                  <c:v>2.2008333333333335E-2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Sheet1!$V$7</c:f>
              <c:strCache>
                <c:ptCount val="1"/>
                <c:pt idx="0">
                  <c:v>legumes sole crop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Sheet1!$W$7:$Z$7</c:f>
              <c:numCache>
                <c:formatCode>General</c:formatCode>
                <c:ptCount val="4"/>
                <c:pt idx="0">
                  <c:v>6.1333333333333335E-3</c:v>
                </c:pt>
                <c:pt idx="1">
                  <c:v>5.8731666666666661E-2</c:v>
                </c:pt>
                <c:pt idx="2">
                  <c:v>4.5666666666666668E-3</c:v>
                </c:pt>
                <c:pt idx="3">
                  <c:v>3.3058333333333335E-2</c:v>
                </c:pt>
              </c:numCache>
            </c:numRef>
          </c:val>
        </c:ser>
        <c:ser>
          <c:idx val="5"/>
          <c:order val="5"/>
          <c:tx>
            <c:strRef>
              <c:f>Sheet1!$V$8</c:f>
              <c:strCache>
                <c:ptCount val="1"/>
                <c:pt idx="0">
                  <c:v>legumes+other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Sheet1!$W$8:$Z$8</c:f>
              <c:numCache>
                <c:formatCode>General</c:formatCode>
                <c:ptCount val="4"/>
                <c:pt idx="0">
                  <c:v>3.4999999999999996E-3</c:v>
                </c:pt>
                <c:pt idx="1">
                  <c:v>4.995833333333333E-3</c:v>
                </c:pt>
                <c:pt idx="2">
                  <c:v>0</c:v>
                </c:pt>
                <c:pt idx="3">
                  <c:v>1.0674999999999999E-2</c:v>
                </c:pt>
              </c:numCache>
            </c:numRef>
          </c:val>
        </c:ser>
        <c:ser>
          <c:idx val="6"/>
          <c:order val="6"/>
          <c:tx>
            <c:strRef>
              <c:f>Sheet1!$V$9</c:f>
              <c:strCache>
                <c:ptCount val="1"/>
                <c:pt idx="0">
                  <c:v>other</c:v>
                </c:pt>
              </c:strCache>
            </c:strRef>
          </c:tx>
          <c:invertIfNegative val="0"/>
          <c:cat>
            <c:strRef>
              <c:f>Sheet1!$W$2:$Z$2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Sheet1!$W$9:$Z$9</c:f>
              <c:numCache>
                <c:formatCode>General</c:formatCode>
                <c:ptCount val="4"/>
                <c:pt idx="0">
                  <c:v>1.3333333333333333E-3</c:v>
                </c:pt>
                <c:pt idx="1">
                  <c:v>1.1049999999999999E-2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6795776"/>
        <c:axId val="216797568"/>
      </c:barChart>
      <c:catAx>
        <c:axId val="216795776"/>
        <c:scaling>
          <c:orientation val="minMax"/>
        </c:scaling>
        <c:delete val="0"/>
        <c:axPos val="b"/>
        <c:majorTickMark val="out"/>
        <c:minorTickMark val="none"/>
        <c:tickLblPos val="nextTo"/>
        <c:crossAx val="216797568"/>
        <c:crosses val="autoZero"/>
        <c:auto val="1"/>
        <c:lblAlgn val="ctr"/>
        <c:lblOffset val="100"/>
        <c:noMultiLvlLbl val="0"/>
      </c:catAx>
      <c:valAx>
        <c:axId val="21679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 (ha)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6795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76529338327093"/>
          <c:y val="0.16818252954515558"/>
          <c:w val="0.33975031210986267"/>
          <c:h val="0.7224917498867247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504825</xdr:colOff>
      <xdr:row>14</xdr:row>
      <xdr:rowOff>157162</xdr:rowOff>
    </xdr:from>
    <xdr:to>
      <xdr:col>27</xdr:col>
      <xdr:colOff>200025</xdr:colOff>
      <xdr:row>29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581024</xdr:colOff>
      <xdr:row>1</xdr:row>
      <xdr:rowOff>23811</xdr:rowOff>
    </xdr:from>
    <xdr:to>
      <xdr:col>30</xdr:col>
      <xdr:colOff>495299</xdr:colOff>
      <xdr:row>17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76200</xdr:colOff>
      <xdr:row>16</xdr:row>
      <xdr:rowOff>166687</xdr:rowOff>
    </xdr:from>
    <xdr:to>
      <xdr:col>30</xdr:col>
      <xdr:colOff>381000</xdr:colOff>
      <xdr:row>31</xdr:row>
      <xdr:rowOff>52387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295275</xdr:colOff>
      <xdr:row>23</xdr:row>
      <xdr:rowOff>61912</xdr:rowOff>
    </xdr:from>
    <xdr:to>
      <xdr:col>22</xdr:col>
      <xdr:colOff>600075</xdr:colOff>
      <xdr:row>37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161925</xdr:colOff>
      <xdr:row>32</xdr:row>
      <xdr:rowOff>128587</xdr:rowOff>
    </xdr:from>
    <xdr:to>
      <xdr:col>30</xdr:col>
      <xdr:colOff>466725</xdr:colOff>
      <xdr:row>47</xdr:row>
      <xdr:rowOff>14287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1638300</xdr:colOff>
      <xdr:row>12</xdr:row>
      <xdr:rowOff>109536</xdr:rowOff>
    </xdr:from>
    <xdr:to>
      <xdr:col>19</xdr:col>
      <xdr:colOff>790575</xdr:colOff>
      <xdr:row>27</xdr:row>
      <xdr:rowOff>57149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54.454175694445" createdVersion="4" refreshedVersion="4" minRefreshableVersion="3" recordCount="92">
  <cacheSource type="worksheet">
    <worksheetSource ref="A1:D1048576" sheet="area per crop"/>
  </cacheSource>
  <cacheFields count="4">
    <cacheField name="Farm code" numFmtId="0">
      <sharedItems containsBlank="1"/>
    </cacheField>
    <cacheField name="Crop species" numFmtId="0">
      <sharedItems containsBlank="1" count="58">
        <s v="Maïs+Haricot"/>
        <s v="Manioc+Haricot"/>
        <s v="Haricot+Manioc+Maïs"/>
        <s v="Haricot;Maïs; Manioc"/>
        <s v="Manioc+Maïs"/>
        <s v="Haricot+Maïs"/>
        <s v="Soja"/>
        <s v="Haricot+Bananier+Manioc"/>
        <s v="Haricot+Manioc"/>
        <s v="Manioc"/>
        <s v="Manioc+Maïs+Arachide"/>
        <s v="Café+Bananier"/>
        <s v="Soja+Manioc"/>
        <s v="Arachide+Manioc"/>
        <s v="Manioc+Arachide"/>
        <s v="Arachide"/>
        <s v="Haricot"/>
        <s v="Arachide+Soja+Manioc"/>
        <s v="Maïs+Pdouces;Manioc+Haricot"/>
        <s v="Maïs+Haricot;"/>
        <s v="Manioc+Pdouce"/>
        <s v="Haricot+Pdouce+Manioc"/>
        <s v="Manioc + Haricot"/>
        <s v="Banane+Haricot vol"/>
        <s v="Patate douce+Haricot "/>
        <s v="Haricot+Manioc+Taro"/>
        <s v="Oignon"/>
        <s v="Haricot volubile+nain"/>
        <s v="Haricot vol+patate douce+taro"/>
        <s v="Haricot vol"/>
        <s v="Haricot vol+mais"/>
        <s v="Haricot nain+mais"/>
        <s v="Haricot+taro"/>
        <s v="Haricot+manioc+Soja"/>
        <s v="Manioc+sorgho"/>
        <s v="Haricot+Patate douce+Mais+Manioc"/>
        <s v="AssMaïs+Arachide"/>
        <s v="AssMaïs,Manioc et Arachide"/>
        <s v="AssManioc, Haricot et Maïs"/>
        <s v="AssManioc+Haricot+Maïs"/>
        <s v="AssManioc+Haricot"/>
        <s v="Haricot et Café"/>
        <s v="Haricot et Taro"/>
        <s v="Arachide et Maïs"/>
        <s v="Harachide"/>
        <s v="Haricot soja; Manioc"/>
        <s v="Arachide+Maïs+Manioc+Haricot"/>
        <s v="AssHaricot+Manioc+Maïs"/>
        <s v="AssHaricot+Maïs+Manioc+Patate douce"/>
        <s v="Haricot nain et Manioc"/>
        <s v="Arachide + manioc"/>
        <s v="Haricot + Maïs"/>
        <s v="Manioc+haricot nain"/>
        <s v="Haricot Volubile"/>
        <s v="Haricot nain"/>
        <s v="Manioc+Patate douce +Haricot"/>
        <s v="Patate douce"/>
        <m/>
      </sharedItems>
    </cacheField>
    <cacheField name="Field size m2" numFmtId="0">
      <sharedItems containsString="0" containsBlank="1" containsNumber="1" minValue="72" maxValue="8536" count="84">
        <n v="1133"/>
        <n v="508"/>
        <n v="1799"/>
        <n v="876"/>
        <n v="2043"/>
        <n v="319"/>
        <n v="695"/>
        <n v="586"/>
        <n v="745"/>
        <n v="548"/>
        <n v="360"/>
        <n v="772"/>
        <n v="736"/>
        <n v="240"/>
        <n v="1140"/>
        <n v="1326"/>
        <n v="1145"/>
        <n v="816"/>
        <n v="873"/>
        <n v="201"/>
        <n v="134"/>
        <n v="302"/>
        <n v="386"/>
        <n v="142.80000000000001"/>
        <n v="200"/>
        <n v="223"/>
        <n v="414"/>
        <n v="304"/>
        <n v="1134"/>
        <n v="228"/>
        <n v="192"/>
        <n v="827"/>
        <n v="160"/>
        <n v="1206"/>
        <n v="390"/>
        <n v="286"/>
        <n v="150"/>
        <n v="144"/>
        <n v="75"/>
        <n v="72"/>
        <n v="1593"/>
        <n v="529"/>
        <n v="2285"/>
        <n v="1155"/>
        <n v="2671"/>
        <n v="227"/>
        <n v="1166"/>
        <n v="206"/>
        <n v="1037"/>
        <n v="857"/>
        <n v="864"/>
        <n v="208"/>
        <n v="1117"/>
        <n v="8536"/>
        <n v="472"/>
        <n v="127.5"/>
        <n v="3289"/>
        <n v="1079"/>
        <n v="2782"/>
        <n v="981"/>
        <n v="1929"/>
        <n v="949"/>
        <n v="1123"/>
        <n v="1600"/>
        <n v="224"/>
        <n v="403"/>
        <n v="600"/>
        <n v="572"/>
        <n v="380"/>
        <n v="315"/>
        <n v="1697"/>
        <n v="400"/>
        <n v="340"/>
        <n v="757"/>
        <n v="1015"/>
        <n v="1756"/>
        <n v="78"/>
        <n v="1523"/>
        <n v="875"/>
        <n v="328"/>
        <n v="1307"/>
        <n v="362"/>
        <n v="356"/>
        <m/>
      </sharedItems>
    </cacheField>
    <cacheField name="Field size (ha)" numFmtId="0">
      <sharedItems containsString="0" containsBlank="1" containsNumber="1" minValue="7.1999999999999998E-3" maxValue="0.85360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Greta" refreshedDate="41122.469809490744" createdVersion="4" refreshedVersion="4" minRefreshableVersion="3" recordCount="71">
  <cacheSource type="worksheet">
    <worksheetSource ref="A1:K1048576" sheet="Sheet1"/>
  </cacheSource>
  <cacheFields count="11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/>
    </cacheField>
    <cacheField name="farm type (livestock)" numFmtId="0">
      <sharedItems containsString="0" containsBlank="1" containsNumber="1" containsInteger="1" minValue="1" maxValue="3"/>
    </cacheField>
    <cacheField name="Legumes sole crop" numFmtId="0">
      <sharedItems containsString="0" containsBlank="1" containsNumber="1" minValue="0" maxValue="0.48420000000000002" count="16">
        <n v="0"/>
        <n v="5.4800000000000001E-2"/>
        <n v="1.34E-2"/>
        <n v="1.4280000000000001E-2"/>
        <n v="2.2800000000000001E-2"/>
        <n v="3.9E-2"/>
        <n v="7.1999999999999998E-3"/>
        <n v="2.2700000000000001E-2"/>
        <n v="0.48420000000000002"/>
        <n v="0.19289999999999999"/>
        <n v="0.04"/>
        <n v="3.4000000000000002E-2"/>
        <n v="0.10150000000000001"/>
        <n v="5.0799999999999998E-2"/>
        <n v="0.15229999999999999"/>
        <m/>
      </sharedItems>
    </cacheField>
    <cacheField name="Legumes+other" numFmtId="0">
      <sharedItems containsString="0" containsBlank="1" containsNumber="1" minValue="0" maxValue="0.1206" count="6">
        <n v="0"/>
        <n v="4.1999999999999996E-2"/>
        <n v="0.1206"/>
        <n v="7.4999999999999997E-3"/>
        <n v="5.9949999999999996E-2"/>
        <m/>
      </sharedItems>
    </cacheField>
    <cacheField name="Mais/manioc+legumes" numFmtId="0">
      <sharedItems containsString="0" containsBlank="1" containsNumber="1" minValue="0" maxValue="0.85360000000000003" count="39">
        <n v="0.34399999999999997"/>
        <n v="8.7599999999999997E-2"/>
        <n v="0.30570000000000003"/>
        <n v="7.4499999999999997E-2"/>
        <n v="3.5999999999999997E-2"/>
        <n v="0.18759999999999999"/>
        <n v="0.1961"/>
        <n v="5.8700000000000002E-2"/>
        <n v="0.02"/>
        <n v="0"/>
        <n v="4.1399999999999999E-2"/>
        <n v="0.1134"/>
        <n v="5.7999999999999996E-2"/>
        <n v="0.1593"/>
        <n v="5.2900000000000003E-2"/>
        <n v="0.11550000000000001"/>
        <n v="0.2671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0.32890000000000003"/>
        <n v="9.4899999999999998E-2"/>
        <n v="0.22559999999999999"/>
        <n v="0.04"/>
        <n v="0.1227"/>
        <n v="9.5200000000000007E-2"/>
        <n v="0.20119999999999999"/>
        <n v="7.5700000000000003E-2"/>
        <n v="0.17560000000000001"/>
        <n v="7.7999999999999996E-3"/>
        <n v="3.4000000000000002E-2"/>
        <n v="8.7499999999999994E-2"/>
        <n v="7.22E-2"/>
        <m/>
      </sharedItems>
    </cacheField>
    <cacheField name="Mais/manioc+legume+other" numFmtId="0">
      <sharedItems containsString="0" containsBlank="1" containsNumber="1" minValue="0" maxValue="0.16350000000000001" count="8">
        <n v="0"/>
        <n v="7.7200000000000005E-2"/>
        <n v="2.23E-2"/>
        <n v="3.04E-2"/>
        <n v="8.2699999999999996E-2"/>
        <n v="0.16"/>
        <n v="0.16350000000000001"/>
        <m/>
      </sharedItems>
    </cacheField>
    <cacheField name="Mais/manioc" numFmtId="0">
      <sharedItems containsString="0" containsBlank="1" containsNumber="1" minValue="0" maxValue="0.11750000000000001" count="5">
        <n v="0"/>
        <n v="5.8599999999999999E-2"/>
        <n v="2.4E-2"/>
        <n v="0.11750000000000001"/>
        <m/>
      </sharedItems>
    </cacheField>
    <cacheField name="Mais/manioc+other" numFmtId="0">
      <sharedItems containsString="0" containsBlank="1" containsNumber="1" minValue="0" maxValue="0.22850000000000001" count="4">
        <n v="0"/>
        <n v="0.22850000000000001"/>
        <n v="3.56E-2"/>
        <m/>
      </sharedItems>
    </cacheField>
    <cacheField name="Other" numFmtId="0">
      <sharedItems containsString="0" containsBlank="1" containsNumber="1" minValue="0" maxValue="0.1326" count="4">
        <n v="0"/>
        <n v="0.1326"/>
        <n v="1.6E-2"/>
        <m/>
      </sharedItems>
    </cacheField>
    <cacheField name="total" numFmtId="0">
      <sharedItems containsString="0" containsBlank="1" containsNumber="1" minValue="7.7999999999999996E-3" maxValue="0.85360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edBy="Greta" refreshedDate="41123.577310069442" createdVersion="4" refreshedVersion="4" minRefreshableVersion="3" recordCount="144">
  <cacheSource type="worksheet">
    <worksheetSource ref="G1:K1048576" sheet="seed origin"/>
  </cacheSource>
  <cacheFields count="5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/>
    </cacheField>
    <cacheField name="crop" numFmtId="0">
      <sharedItems containsBlank="1" count="11">
        <s v="mais"/>
        <s v="haricot"/>
        <s v="manioc"/>
        <s v="soja"/>
        <s v="groundnut"/>
        <s v="patate douce"/>
        <s v="haricot vol"/>
        <s v="taro"/>
        <s v="sorhum"/>
        <m/>
        <s v="haricot nain" u="1"/>
      </sharedItems>
    </cacheField>
    <cacheField name="P" numFmtId="0">
      <sharedItems containsString="0" containsBlank="1" containsNumber="1" minValue="0" maxValue="1"/>
    </cacheField>
    <cacheField name="S" numFmtId="0">
      <sharedItems containsString="0" containsBlank="1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54.483161111108" createdVersion="4" refreshedVersion="4" minRefreshableVersion="3" recordCount="152">
  <cacheSource type="worksheet">
    <worksheetSource ref="A1:G1048576" sheet="area per crop categories"/>
  </cacheSource>
  <cacheFields count="4"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Crop species" numFmtId="0">
      <sharedItems containsBlank="1" count="14">
        <s v="Mais+legumes"/>
        <s v="Manioc+legumes"/>
        <s v="Mais+manioc+legume"/>
        <s v="Mais+manioc"/>
        <s v="Legumes sole crop"/>
        <s v="Manioc+legumes+other"/>
        <s v="Manioc"/>
        <s v="Other"/>
        <s v="Mais+legumes+other"/>
        <s v="Manioc+other"/>
        <s v="Legumes+other"/>
        <m/>
        <s v="Legumes sole crop+other" u="1"/>
        <s v="Oignon" u="1"/>
      </sharedItems>
    </cacheField>
    <cacheField name="Field size m2" numFmtId="0">
      <sharedItems containsString="0" containsBlank="1" containsNumber="1" minValue="72" maxValue="8536"/>
    </cacheField>
    <cacheField name="Field size (ha)" numFmtId="0">
      <sharedItems containsString="0" containsBlank="1" containsNumber="1" minValue="7.1999999999999998E-3" maxValue="0.85360000000000003" count="84">
        <n v="0.1133"/>
        <n v="5.0799999999999998E-2"/>
        <n v="0.1799"/>
        <n v="8.7599999999999997E-2"/>
        <n v="0.20430000000000001"/>
        <n v="3.1899999999999998E-2"/>
        <n v="6.9500000000000006E-2"/>
        <n v="5.8599999999999999E-2"/>
        <n v="7.4499999999999997E-2"/>
        <n v="5.4800000000000001E-2"/>
        <n v="3.5999999999999997E-2"/>
        <n v="7.7200000000000005E-2"/>
        <n v="7.3599999999999999E-2"/>
        <n v="2.4E-2"/>
        <n v="0.114"/>
        <n v="0.1326"/>
        <n v="0.1145"/>
        <n v="8.1600000000000006E-2"/>
        <n v="8.7300000000000003E-2"/>
        <n v="2.01E-2"/>
        <n v="1.34E-2"/>
        <n v="3.0200000000000001E-2"/>
        <n v="3.8600000000000002E-2"/>
        <n v="1.4280000000000001E-2"/>
        <n v="0.02"/>
        <n v="2.23E-2"/>
        <n v="4.1399999999999999E-2"/>
        <n v="3.04E-2"/>
        <n v="0.1134"/>
        <n v="2.2800000000000001E-2"/>
        <n v="1.9199999999999998E-2"/>
        <n v="8.2699999999999996E-2"/>
        <n v="1.6E-2"/>
        <n v="0.1206"/>
        <n v="3.9E-2"/>
        <n v="2.86E-2"/>
        <n v="1.4999999999999999E-2"/>
        <n v="1.44E-2"/>
        <n v="7.4999999999999997E-3"/>
        <n v="7.1999999999999998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4.7199999999999999E-2"/>
        <n v="1.2749999999999999E-2"/>
        <n v="0.32890000000000003"/>
        <n v="0.1079"/>
        <n v="0.2782"/>
        <n v="9.8100000000000007E-2"/>
        <n v="0.19289999999999999"/>
        <n v="9.4899999999999998E-2"/>
        <n v="0.1123"/>
        <n v="0.16"/>
        <n v="2.24E-2"/>
        <n v="4.0300000000000002E-2"/>
        <n v="0.06"/>
        <n v="5.7200000000000001E-2"/>
        <n v="3.7999999999999999E-2"/>
        <n v="3.15E-2"/>
        <n v="0.16969999999999999"/>
        <n v="0.04"/>
        <n v="3.4000000000000002E-2"/>
        <n v="7.5700000000000003E-2"/>
        <n v="0.10150000000000001"/>
        <n v="0.17560000000000001"/>
        <n v="7.7999999999999996E-3"/>
        <n v="0.15229999999999999"/>
        <n v="8.7499999999999994E-2"/>
        <n v="3.2800000000000003E-2"/>
        <n v="0.13070000000000001"/>
        <n v="3.6200000000000003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68.411697453703" createdVersion="4" refreshedVersion="4" minRefreshableVersion="3" recordCount="129">
  <cacheSource type="worksheet">
    <worksheetSource ref="A1:C1048576" sheet="area per farm"/>
  </cacheSource>
  <cacheFields count="3">
    <cacheField name="farm code" numFmtId="0">
      <sharedItems containsBlank="1"/>
    </cacheField>
    <cacheField name="crop category" numFmtId="0">
      <sharedItems containsBlank="1" count="12">
        <s v="Mais+legumes"/>
        <s v="Mais+manioc+legume"/>
        <s v="Manioc+legumes"/>
        <s v="Legumes sole crop"/>
        <s v="Mais+manioc"/>
        <s v="Manioc+legumes+other"/>
        <s v="Manioc"/>
        <s v="Other"/>
        <s v="Mais+legumes+other"/>
        <s v="Manioc+other"/>
        <s v="Legumes+other"/>
        <m/>
      </sharedItems>
    </cacheField>
    <cacheField name="Sum of Field sizes (ha)" numFmtId="0">
      <sharedItems containsString="0" containsBlank="1" containsNumber="1" minValue="7.1999999999999998E-3" maxValue="0.85360000000000003" count="73">
        <n v="0.1133"/>
        <n v="0.1799"/>
        <n v="5.0799999999999998E-2"/>
        <n v="8.7599999999999997E-2"/>
        <n v="0.30570000000000003"/>
        <n v="5.4800000000000001E-2"/>
        <n v="7.4499999999999997E-2"/>
        <n v="5.8599999999999999E-2"/>
        <n v="3.5999999999999997E-2"/>
        <n v="7.7200000000000005E-2"/>
        <n v="0.114"/>
        <n v="2.4E-2"/>
        <n v="7.3599999999999999E-2"/>
        <n v="0.1326"/>
        <n v="0.1961"/>
        <n v="1.34E-2"/>
        <n v="0.11750000000000001"/>
        <n v="5.8700000000000002E-2"/>
        <n v="1.4280000000000001E-2"/>
        <n v="0.02"/>
        <n v="4.1399999999999999E-2"/>
        <n v="2.23E-2"/>
        <n v="3.04E-2"/>
        <n v="0.1134"/>
        <n v="4.1999999999999996E-2"/>
        <n v="2.2800000000000001E-2"/>
        <n v="8.2699999999999996E-2"/>
        <n v="1.6E-2"/>
        <n v="3.9E-2"/>
        <n v="0.1206"/>
        <n v="4.2999999999999997E-2"/>
        <n v="1.4999999999999999E-2"/>
        <n v="7.1999999999999998E-3"/>
        <n v="7.4999999999999997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5.9949999999999996E-2"/>
        <n v="0.32890000000000003"/>
        <n v="0.48420000000000002"/>
        <n v="0.19289999999999999"/>
        <n v="9.4899999999999998E-2"/>
        <n v="0.22559999999999999"/>
        <n v="0.16"/>
        <n v="0.04"/>
        <n v="0.1003"/>
        <n v="2.24E-2"/>
        <n v="5.7200000000000001E-2"/>
        <n v="3.7999999999999999E-2"/>
        <n v="0.16969999999999999"/>
        <n v="3.15E-2"/>
        <n v="3.4000000000000002E-2"/>
        <n v="0.10150000000000001"/>
        <n v="7.5700000000000003E-2"/>
        <n v="0.17560000000000001"/>
        <n v="7.7999999999999996E-3"/>
        <n v="0.15229999999999999"/>
        <n v="8.7499999999999994E-2"/>
        <n v="0.16350000000000001"/>
        <n v="7.22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088.500432175926" createdVersion="4" refreshedVersion="4" minRefreshableVersion="3" recordCount="142">
  <cacheSource type="worksheet">
    <worksheetSource ref="H1:K1048576" sheet="seed origin"/>
  </cacheSource>
  <cacheFields count="4">
    <cacheField name="farm code" numFmtId="0">
      <sharedItems containsBlank="1"/>
    </cacheField>
    <cacheField name="crop" numFmtId="0">
      <sharedItems containsBlank="1" count="11">
        <s v="mais"/>
        <s v="haricot"/>
        <s v="manioc"/>
        <s v="soja"/>
        <s v="groundnut"/>
        <s v="patate douce"/>
        <s v="haricot vol"/>
        <s v="taro"/>
        <s v="haricot nain"/>
        <s v="sorhum"/>
        <m/>
      </sharedItems>
    </cacheField>
    <cacheField name="P" numFmtId="0">
      <sharedItems containsString="0" containsBlank="1" containsNumber="1" minValue="0" maxValue="1" count="8">
        <n v="0"/>
        <n v="0.5"/>
        <n v="1"/>
        <n v="0.2"/>
        <n v="0.8"/>
        <n v="0.6"/>
        <n v="0.4"/>
        <m/>
      </sharedItems>
    </cacheField>
    <cacheField name="S" numFmtId="0">
      <sharedItems containsString="0" containsBlank="1" containsNumber="1" minValue="0" maxValue="1" count="8">
        <n v="1"/>
        <n v="0.5"/>
        <n v="0"/>
        <n v="0.8"/>
        <n v="0.2"/>
        <n v="0.4"/>
        <n v="0.6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reta" refreshedDate="41120.402175000003" createdVersion="4" refreshedVersion="4" minRefreshableVersion="3" recordCount="63">
  <cacheSource type="worksheet">
    <worksheetSource ref="B1:P1048576" sheet="crops per farm"/>
  </cacheSource>
  <cacheFields count="14">
    <cacheField name="Farm code" numFmtId="0">
      <sharedItems containsBlank="1"/>
    </cacheField>
    <cacheField name="Crop species" numFmtId="0">
      <sharedItems containsBlank="1"/>
    </cacheField>
    <cacheField name="mais" numFmtId="0">
      <sharedItems containsBlank="1" containsMixedTypes="1" containsNumber="1" containsInteger="1" minValue="0" maxValue="0"/>
    </cacheField>
    <cacheField name="haricot" numFmtId="0">
      <sharedItems containsBlank="1" containsMixedTypes="1" containsNumber="1" containsInteger="1" minValue="0" maxValue="0"/>
    </cacheField>
    <cacheField name="manioc" numFmtId="0">
      <sharedItems containsBlank="1" containsMixedTypes="1" containsNumber="1" containsInteger="1" minValue="0" maxValue="0"/>
    </cacheField>
    <cacheField name="soybean" numFmtId="0">
      <sharedItems containsBlank="1" containsMixedTypes="1" containsNumber="1" containsInteger="1" minValue="0" maxValue="0"/>
    </cacheField>
    <cacheField name="bananas" numFmtId="0">
      <sharedItems containsBlank="1" containsMixedTypes="1" containsNumber="1" containsInteger="1" minValue="0" maxValue="0"/>
    </cacheField>
    <cacheField name="groundnut" numFmtId="0">
      <sharedItems containsBlank="1" containsMixedTypes="1" containsNumber="1" containsInteger="1" minValue="0" maxValue="0"/>
    </cacheField>
    <cacheField name="coffee" numFmtId="0">
      <sharedItems containsBlank="1" containsMixedTypes="1" containsNumber="1" containsInteger="1" minValue="0" maxValue="0"/>
    </cacheField>
    <cacheField name="sweet potato" numFmtId="0">
      <sharedItems containsBlank="1" containsMixedTypes="1" containsNumber="1" containsInteger="1" minValue="0" maxValue="0"/>
    </cacheField>
    <cacheField name="haricot vol" numFmtId="0">
      <sharedItems containsBlank="1" containsMixedTypes="1" containsNumber="1" containsInteger="1" minValue="0" maxValue="0"/>
    </cacheField>
    <cacheField name="taro" numFmtId="0">
      <sharedItems containsBlank="1" containsMixedTypes="1" containsNumber="1" containsInteger="1" minValue="0" maxValue="0"/>
    </cacheField>
    <cacheField name="onion" numFmtId="0">
      <sharedItems containsBlank="1" containsMixedTypes="1" containsNumber="1" containsInteger="1" minValue="0" maxValue="0"/>
    </cacheField>
    <cacheField name="sorghum" numFmtId="0">
      <sharedItems containsBlank="1" containsMixedTypes="1" containsNumber="1" containsInteger="1" minValue="0" maxValue="0" count="3">
        <n v="0"/>
        <s v="sorghum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120.403240277781" createdVersion="4" refreshedVersion="4" minRefreshableVersion="3" recordCount="63">
  <cacheSource type="worksheet">
    <worksheetSource ref="A1:P1048576" sheet="crops per farm"/>
  </cacheSource>
  <cacheFields count="15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Crop species" numFmtId="0">
      <sharedItems containsBlank="1"/>
    </cacheField>
    <cacheField name="mais" numFmtId="0">
      <sharedItems containsBlank="1" containsMixedTypes="1" containsNumber="1" containsInteger="1" minValue="0" maxValue="0" count="3">
        <s v="mais"/>
        <n v="0"/>
        <m/>
      </sharedItems>
    </cacheField>
    <cacheField name="haricot" numFmtId="0">
      <sharedItems containsBlank="1" containsMixedTypes="1" containsNumber="1" containsInteger="1" minValue="0" maxValue="0" count="3">
        <s v="haricot"/>
        <n v="0"/>
        <m/>
      </sharedItems>
    </cacheField>
    <cacheField name="manioc" numFmtId="0">
      <sharedItems containsBlank="1" containsMixedTypes="1" containsNumber="1" containsInteger="1" minValue="0" maxValue="0" count="3">
        <s v="manioc"/>
        <n v="0"/>
        <m/>
      </sharedItems>
    </cacheField>
    <cacheField name="soybean" numFmtId="0">
      <sharedItems containsBlank="1" containsMixedTypes="1" containsNumber="1" containsInteger="1" minValue="0" maxValue="0" count="3">
        <n v="0"/>
        <s v="soja"/>
        <m/>
      </sharedItems>
    </cacheField>
    <cacheField name="bananas" numFmtId="0">
      <sharedItems containsBlank="1" containsMixedTypes="1" containsNumber="1" containsInteger="1" minValue="0" maxValue="0" count="3">
        <n v="0"/>
        <s v="bananier"/>
        <m/>
      </sharedItems>
    </cacheField>
    <cacheField name="groundnut" numFmtId="0">
      <sharedItems containsBlank="1" containsMixedTypes="1" containsNumber="1" containsInteger="1" minValue="0" maxValue="0" count="3">
        <n v="0"/>
        <s v="groundnut"/>
        <m/>
      </sharedItems>
    </cacheField>
    <cacheField name="coffee" numFmtId="0">
      <sharedItems containsBlank="1" containsMixedTypes="1" containsNumber="1" containsInteger="1" minValue="0" maxValue="0" count="3">
        <n v="0"/>
        <s v="coffee"/>
        <m/>
      </sharedItems>
    </cacheField>
    <cacheField name="sweet potato" numFmtId="0">
      <sharedItems containsBlank="1" containsMixedTypes="1" containsNumber="1" containsInteger="1" minValue="0" maxValue="0" count="3">
        <n v="0"/>
        <s v="patate douce"/>
        <m/>
      </sharedItems>
    </cacheField>
    <cacheField name="haricot vol" numFmtId="0">
      <sharedItems containsBlank="1" containsMixedTypes="1" containsNumber="1" containsInteger="1" minValue="0" maxValue="0" count="3">
        <n v="0"/>
        <s v="haricot vol"/>
        <m/>
      </sharedItems>
    </cacheField>
    <cacheField name="taro" numFmtId="0">
      <sharedItems containsBlank="1" containsMixedTypes="1" containsNumber="1" containsInteger="1" minValue="0" maxValue="0" count="3">
        <n v="0"/>
        <s v="taro"/>
        <m/>
      </sharedItems>
    </cacheField>
    <cacheField name="onion" numFmtId="0">
      <sharedItems containsBlank="1" containsMixedTypes="1" containsNumber="1" containsInteger="1" minValue="0" maxValue="0" count="3">
        <n v="0"/>
        <s v="oignon"/>
        <m/>
      </sharedItems>
    </cacheField>
    <cacheField name="sorghum" numFmtId="0">
      <sharedItems containsBlank="1" containsMixedTypes="1" containsNumber="1" containsInteger="1" minValue="0" maxValue="0" count="3">
        <n v="0"/>
        <s v="sorghum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reta" refreshedDate="41120.438806481485" createdVersion="4" refreshedVersion="4" minRefreshableVersion="3" recordCount="92">
  <cacheSource type="worksheet">
    <worksheetSource ref="A1:D1048576" sheet="area per farm2"/>
  </cacheSource>
  <cacheFields count="4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 count="49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1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6"/>
        <s v="DRC047"/>
        <s v="DRC048"/>
        <m/>
      </sharedItems>
    </cacheField>
    <cacheField name="Crop species2" numFmtId="0">
      <sharedItems containsBlank="1" count="11">
        <s v="Mais/manioc+legumes"/>
        <s v="Mais+manioc"/>
        <s v="Legumes sole crop"/>
        <s v="Mais/manioc+legume+other"/>
        <s v="Manioc+legumes"/>
        <s v="Manioc"/>
        <s v="Other"/>
        <s v="Mais/manioc+other"/>
        <s v="Legumes+other"/>
        <s v="Manioc+other"/>
        <m/>
      </sharedItems>
    </cacheField>
    <cacheField name="Field size (ha)" numFmtId="0">
      <sharedItems containsString="0" containsBlank="1" containsNumber="1" minValue="7.1999999999999998E-3" maxValue="0.85360000000000003" count="84">
        <n v="0.1133"/>
        <n v="5.0799999999999998E-2"/>
        <n v="0.1799"/>
        <n v="8.7599999999999997E-2"/>
        <n v="0.20430000000000001"/>
        <n v="3.1899999999999998E-2"/>
        <n v="6.9500000000000006E-2"/>
        <n v="5.8599999999999999E-2"/>
        <n v="7.4499999999999997E-2"/>
        <n v="5.4800000000000001E-2"/>
        <n v="3.5999999999999997E-2"/>
        <n v="7.7200000000000005E-2"/>
        <n v="7.3599999999999999E-2"/>
        <n v="2.4E-2"/>
        <n v="0.114"/>
        <n v="0.1326"/>
        <n v="0.1145"/>
        <n v="8.1600000000000006E-2"/>
        <n v="8.7300000000000003E-2"/>
        <n v="2.01E-2"/>
        <n v="1.34E-2"/>
        <n v="3.0200000000000001E-2"/>
        <n v="3.8600000000000002E-2"/>
        <n v="1.4280000000000001E-2"/>
        <n v="0.02"/>
        <n v="2.23E-2"/>
        <n v="4.1399999999999999E-2"/>
        <n v="3.04E-2"/>
        <n v="0.1134"/>
        <n v="2.2800000000000001E-2"/>
        <n v="1.9199999999999998E-2"/>
        <n v="8.2699999999999996E-2"/>
        <n v="1.6E-2"/>
        <n v="0.1206"/>
        <n v="3.9E-2"/>
        <n v="2.86E-2"/>
        <n v="1.4999999999999999E-2"/>
        <n v="1.44E-2"/>
        <n v="7.4999999999999997E-3"/>
        <n v="7.1999999999999998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4.7199999999999999E-2"/>
        <n v="1.2749999999999999E-2"/>
        <n v="0.32890000000000003"/>
        <n v="0.1079"/>
        <n v="0.2782"/>
        <n v="9.8100000000000007E-2"/>
        <n v="0.19289999999999999"/>
        <n v="9.4899999999999998E-2"/>
        <n v="0.1123"/>
        <n v="0.16"/>
        <n v="2.24E-2"/>
        <n v="4.0300000000000002E-2"/>
        <n v="0.06"/>
        <n v="5.7200000000000001E-2"/>
        <n v="3.7999999999999999E-2"/>
        <n v="3.15E-2"/>
        <n v="0.16969999999999999"/>
        <n v="0.04"/>
        <n v="3.4000000000000002E-2"/>
        <n v="7.5700000000000003E-2"/>
        <n v="0.10150000000000001"/>
        <n v="0.17560000000000001"/>
        <n v="7.7999999999999996E-3"/>
        <n v="0.15229999999999999"/>
        <n v="8.7499999999999994E-2"/>
        <n v="3.2800000000000003E-2"/>
        <n v="0.13070000000000001"/>
        <n v="3.6200000000000003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Greta" refreshedDate="41120.445601620369" createdVersion="4" refreshedVersion="4" minRefreshableVersion="3" recordCount="214">
  <cacheSource type="worksheet">
    <worksheetSource ref="I1:L1048576" sheet="area per farm2"/>
  </cacheSource>
  <cacheFields count="4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/>
    </cacheField>
    <cacheField name="crop type" numFmtId="0">
      <sharedItems containsBlank="1" count="11">
        <s v="Mais/manioc+legumes"/>
        <s v="Legumes sole crop"/>
        <s v="Mais+manioc"/>
        <s v="Mais/manioc+legume+other"/>
        <s v="Manioc"/>
        <s v="Manioc+legumes"/>
        <s v="Other"/>
        <s v="Mais/manioc+other"/>
        <s v="Legumes+other"/>
        <s v="Manioc+other"/>
        <m/>
      </sharedItems>
    </cacheField>
    <cacheField name="area per farm (ha)" numFmtId="0">
      <sharedItems containsString="0" containsBlank="1" containsNumber="1" minValue="7.1999999999999998E-3" maxValue="0.85360000000000003" count="68">
        <n v="0.34399999999999997"/>
        <n v="8.7599999999999997E-2"/>
        <n v="0.30570000000000003"/>
        <n v="5.4800000000000001E-2"/>
        <n v="7.4499999999999997E-2"/>
        <n v="5.8599999999999999E-2"/>
        <n v="7.7200000000000005E-2"/>
        <n v="3.5999999999999997E-2"/>
        <n v="0.114"/>
        <n v="2.4E-2"/>
        <n v="7.3599999999999999E-2"/>
        <n v="0.1326"/>
        <n v="0.1961"/>
        <n v="1.34E-2"/>
        <n v="5.8700000000000002E-2"/>
        <n v="0.11750000000000001"/>
        <n v="1.4280000000000001E-2"/>
        <n v="0.02"/>
        <n v="2.23E-2"/>
        <n v="4.1399999999999999E-2"/>
        <n v="3.04E-2"/>
        <n v="0.1134"/>
        <n v="4.1999999999999996E-2"/>
        <n v="2.2800000000000001E-2"/>
        <n v="8.2699999999999996E-2"/>
        <n v="1.6E-2"/>
        <n v="3.9E-2"/>
        <n v="0.1206"/>
        <n v="5.7999999999999996E-2"/>
        <n v="7.1999999999999998E-3"/>
        <n v="7.4999999999999997E-3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5.9949999999999996E-2"/>
        <n v="0.32890000000000003"/>
        <n v="0.48420000000000002"/>
        <n v="0.19289999999999999"/>
        <n v="9.4899999999999998E-2"/>
        <n v="0.22559999999999999"/>
        <n v="0.16"/>
        <n v="0.04"/>
        <n v="0.1227"/>
        <n v="9.5200000000000007E-2"/>
        <n v="0.20119999999999999"/>
        <n v="3.4000000000000002E-2"/>
        <n v="0.10150000000000001"/>
        <n v="7.5700000000000003E-2"/>
        <n v="0.17560000000000001"/>
        <n v="7.7999999999999996E-3"/>
        <n v="5.0799999999999998E-2"/>
        <n v="0.15229999999999999"/>
        <n v="8.7499999999999994E-2"/>
        <n v="0.16350000000000001"/>
        <n v="7.22E-2"/>
        <n v="3.56E-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Greta" refreshedDate="41120.502537962966" createdVersion="4" refreshedVersion="4" minRefreshableVersion="3" recordCount="64">
  <cacheSource type="worksheet">
    <worksheetSource ref="H1:S1048576" sheet="area per farm3"/>
  </cacheSource>
  <cacheFields count="12">
    <cacheField name="site" numFmtId="0">
      <sharedItems containsBlank="1" count="5">
        <s v="MURHESA"/>
        <s v="KALEHE"/>
        <s v="MUSHINGA"/>
        <s v="IKOMA"/>
        <m/>
      </sharedItems>
    </cacheField>
    <cacheField name="farm code" numFmtId="0">
      <sharedItems containsBlank="1"/>
    </cacheField>
    <cacheField name="farm type (livestock)" numFmtId="0">
      <sharedItems containsString="0" containsBlank="1" containsNumber="1" containsInteger="1" minValue="1" maxValue="3" count="4">
        <n v="1"/>
        <n v="2"/>
        <n v="3"/>
        <m/>
      </sharedItems>
    </cacheField>
    <cacheField name="Legumes sole crop" numFmtId="0">
      <sharedItems containsString="0" containsBlank="1" containsNumber="1" minValue="0" maxValue="0.48420000000000002"/>
    </cacheField>
    <cacheField name="Legumes+other" numFmtId="0">
      <sharedItems containsString="0" containsBlank="1" containsNumber="1" minValue="0" maxValue="0.1206"/>
    </cacheField>
    <cacheField name="Mais/manioc+legumes" numFmtId="0">
      <sharedItems containsString="0" containsBlank="1" containsNumber="1" minValue="0" maxValue="0.85360000000000003"/>
    </cacheField>
    <cacheField name="Mais/manioc+legume+other" numFmtId="0">
      <sharedItems containsString="0" containsBlank="1" containsNumber="1" minValue="0" maxValue="0.16350000000000001"/>
    </cacheField>
    <cacheField name="Mais+manioc" numFmtId="0">
      <sharedItems containsString="0" containsBlank="1" containsNumber="1" minValue="0" maxValue="5.8599999999999999E-2"/>
    </cacheField>
    <cacheField name="Manioc " numFmtId="0">
      <sharedItems containsString="0" containsBlank="1" containsNumber="1" minValue="0" maxValue="0.11750000000000001"/>
    </cacheField>
    <cacheField name="Mais/manioc+other" numFmtId="0">
      <sharedItems containsString="0" containsBlank="1" containsNumber="1" minValue="0" maxValue="0.22850000000000001"/>
    </cacheField>
    <cacheField name="Other" numFmtId="0">
      <sharedItems containsString="0" containsBlank="1" containsNumber="1" minValue="0" maxValue="0.1326"/>
    </cacheField>
    <cacheField name="total" numFmtId="0">
      <sharedItems containsString="0" containsBlank="1" containsNumber="1" minValue="7.7999999999999996E-3" maxValue="0.85360000000000003" count="49">
        <n v="0.34399999999999997"/>
        <n v="8.7599999999999997E-2"/>
        <n v="0.30570000000000003"/>
        <n v="0.18790000000000001"/>
        <n v="0.1132"/>
        <n v="0.34419999999999995"/>
        <n v="0.1961"/>
        <n v="0.18959999999999999"/>
        <n v="3.4280000000000005E-2"/>
        <n v="2.23E-2"/>
        <n v="7.1800000000000003E-2"/>
        <n v="0.1134"/>
        <n v="4.1999999999999996E-2"/>
        <n v="0.1215"/>
        <n v="0.15959999999999999"/>
        <n v="5.7999999999999996E-2"/>
        <n v="1.47E-2"/>
        <n v="0.1593"/>
        <n v="5.2900000000000003E-2"/>
        <n v="0.22850000000000001"/>
        <n v="0.11550000000000001"/>
        <n v="0.2671"/>
        <n v="2.2700000000000001E-2"/>
        <n v="0.1166"/>
        <n v="2.06E-2"/>
        <n v="0.1037"/>
        <n v="8.5699999999999998E-2"/>
        <n v="8.6400000000000005E-2"/>
        <n v="2.0799999999999999E-2"/>
        <n v="0.11169999999999999"/>
        <n v="0.85360000000000003"/>
        <n v="0.38885000000000003"/>
        <n v="0.48420000000000002"/>
        <n v="0.2878"/>
        <n v="0.22559999999999999"/>
        <n v="0.2"/>
        <n v="0.1227"/>
        <n v="9.5200000000000007E-2"/>
        <n v="0.20119999999999999"/>
        <n v="0.04"/>
        <n v="3.4000000000000002E-2"/>
        <n v="0.17720000000000002"/>
        <n v="0.17560000000000001"/>
        <n v="7.7999999999999996E-3"/>
        <n v="8.48E-2"/>
        <n v="0.23979999999999999"/>
        <n v="0.16350000000000001"/>
        <n v="0.10780000000000001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">
  <r>
    <s v="DRC001"/>
    <x v="0"/>
    <x v="0"/>
    <n v="0.1133"/>
  </r>
  <r>
    <s v="DRC001"/>
    <x v="1"/>
    <x v="1"/>
    <n v="5.0799999999999998E-2"/>
  </r>
  <r>
    <s v="DRC001"/>
    <x v="2"/>
    <x v="2"/>
    <n v="0.1799"/>
  </r>
  <r>
    <s v="DRC002"/>
    <x v="2"/>
    <x v="3"/>
    <n v="8.7599999999999997E-2"/>
  </r>
  <r>
    <s v="DRC003"/>
    <x v="3"/>
    <x v="4"/>
    <n v="0.20430000000000001"/>
  </r>
  <r>
    <s v="DRC003"/>
    <x v="3"/>
    <x v="5"/>
    <n v="3.1899999999999998E-2"/>
  </r>
  <r>
    <s v="DRC003"/>
    <x v="3"/>
    <x v="6"/>
    <n v="6.9500000000000006E-2"/>
  </r>
  <r>
    <s v="DRC004"/>
    <x v="4"/>
    <x v="7"/>
    <n v="5.8599999999999999E-2"/>
  </r>
  <r>
    <s v="DRC004"/>
    <x v="5"/>
    <x v="8"/>
    <n v="7.4499999999999997E-2"/>
  </r>
  <r>
    <s v="DRC004"/>
    <x v="6"/>
    <x v="9"/>
    <n v="5.4800000000000001E-2"/>
  </r>
  <r>
    <s v="DRC005"/>
    <x v="2"/>
    <x v="10"/>
    <n v="3.5999999999999997E-2"/>
  </r>
  <r>
    <s v="DRC005"/>
    <x v="7"/>
    <x v="11"/>
    <n v="7.7200000000000005E-2"/>
  </r>
  <r>
    <s v="DRC006"/>
    <x v="8"/>
    <x v="12"/>
    <n v="7.3599999999999999E-2"/>
  </r>
  <r>
    <s v="DRC006"/>
    <x v="9"/>
    <x v="13"/>
    <n v="2.4E-2"/>
  </r>
  <r>
    <s v="DRC006"/>
    <x v="10"/>
    <x v="14"/>
    <n v="0.114"/>
  </r>
  <r>
    <s v="DRC006"/>
    <x v="11"/>
    <x v="15"/>
    <n v="0.1326"/>
  </r>
  <r>
    <s v="DRC007"/>
    <x v="12"/>
    <x v="16"/>
    <n v="0.1145"/>
  </r>
  <r>
    <s v="DRC007"/>
    <x v="13"/>
    <x v="17"/>
    <n v="8.1600000000000006E-2"/>
  </r>
  <r>
    <s v="DRC008"/>
    <x v="9"/>
    <x v="18"/>
    <n v="8.7300000000000003E-2"/>
  </r>
  <r>
    <s v="DRC008"/>
    <x v="14"/>
    <x v="19"/>
    <n v="2.01E-2"/>
  </r>
  <r>
    <s v="DRC008"/>
    <x v="15"/>
    <x v="20"/>
    <n v="1.34E-2"/>
  </r>
  <r>
    <s v="DRC008"/>
    <x v="9"/>
    <x v="21"/>
    <n v="3.0200000000000001E-2"/>
  </r>
  <r>
    <s v="DRC008"/>
    <x v="8"/>
    <x v="22"/>
    <n v="3.8600000000000002E-2"/>
  </r>
  <r>
    <s v="DRC009"/>
    <x v="16"/>
    <x v="23"/>
    <n v="1.4280000000000001E-2"/>
  </r>
  <r>
    <s v="DRC009"/>
    <x v="17"/>
    <x v="24"/>
    <n v="0.02"/>
  </r>
  <r>
    <s v="DRC010"/>
    <x v="18"/>
    <x v="25"/>
    <n v="2.23E-2"/>
  </r>
  <r>
    <s v="DRC010"/>
    <x v="19"/>
    <x v="26"/>
    <n v="4.1399999999999999E-2"/>
  </r>
  <r>
    <s v="DRC010"/>
    <x v="20"/>
    <x v="25"/>
    <n v="2.23E-2"/>
  </r>
  <r>
    <s v="DRC011"/>
    <x v="21"/>
    <x v="27"/>
    <n v="3.04E-2"/>
  </r>
  <r>
    <s v="DRC012"/>
    <x v="22"/>
    <x v="28"/>
    <n v="0.1134"/>
  </r>
  <r>
    <s v="DRC013"/>
    <x v="23"/>
    <x v="29"/>
    <n v="2.2800000000000001E-2"/>
  </r>
  <r>
    <s v="DRC013"/>
    <x v="24"/>
    <x v="30"/>
    <n v="1.9199999999999998E-2"/>
  </r>
  <r>
    <s v="DRC014"/>
    <x v="25"/>
    <x v="31"/>
    <n v="8.2699999999999996E-2"/>
  </r>
  <r>
    <s v="DRC014"/>
    <x v="26"/>
    <x v="32"/>
    <n v="1.6E-2"/>
  </r>
  <r>
    <s v="DRC014"/>
    <x v="27"/>
    <x v="29"/>
    <n v="2.2800000000000001E-2"/>
  </r>
  <r>
    <s v="DRC015"/>
    <x v="28"/>
    <x v="33"/>
    <n v="0.1206"/>
  </r>
  <r>
    <s v="DRC015"/>
    <x v="29"/>
    <x v="34"/>
    <n v="3.9E-2"/>
  </r>
  <r>
    <s v="DRC016"/>
    <x v="30"/>
    <x v="35"/>
    <n v="2.86E-2"/>
  </r>
  <r>
    <s v="DRC016"/>
    <x v="1"/>
    <x v="36"/>
    <n v="1.4999999999999999E-2"/>
  </r>
  <r>
    <s v="DRC016"/>
    <x v="31"/>
    <x v="37"/>
    <n v="1.44E-2"/>
  </r>
  <r>
    <s v="DRC017"/>
    <x v="32"/>
    <x v="38"/>
    <n v="7.4999999999999997E-3"/>
  </r>
  <r>
    <s v="DRC017"/>
    <x v="16"/>
    <x v="39"/>
    <n v="7.1999999999999998E-3"/>
  </r>
  <r>
    <s v="DRC018"/>
    <x v="33"/>
    <x v="40"/>
    <n v="0.1593"/>
  </r>
  <r>
    <s v="DRC019"/>
    <x v="1"/>
    <x v="41"/>
    <n v="5.2900000000000003E-2"/>
  </r>
  <r>
    <s v="DRC020"/>
    <x v="34"/>
    <x v="42"/>
    <n v="0.22850000000000001"/>
  </r>
  <r>
    <s v="DRC021"/>
    <x v="8"/>
    <x v="43"/>
    <n v="0.11550000000000001"/>
  </r>
  <r>
    <s v="DRC022"/>
    <x v="35"/>
    <x v="44"/>
    <n v="0.2671"/>
  </r>
  <r>
    <s v="DRC023"/>
    <x v="16"/>
    <x v="45"/>
    <n v="2.2700000000000001E-2"/>
  </r>
  <r>
    <s v="DRC024"/>
    <x v="8"/>
    <x v="46"/>
    <n v="0.1166"/>
  </r>
  <r>
    <s v="DRC025"/>
    <x v="36"/>
    <x v="47"/>
    <n v="2.06E-2"/>
  </r>
  <r>
    <s v="DRC026"/>
    <x v="37"/>
    <x v="48"/>
    <n v="0.1037"/>
  </r>
  <r>
    <s v="DRC027"/>
    <x v="38"/>
    <x v="49"/>
    <n v="8.5699999999999998E-2"/>
  </r>
  <r>
    <s v="DRC028"/>
    <x v="39"/>
    <x v="50"/>
    <n v="8.6400000000000005E-2"/>
  </r>
  <r>
    <s v="DRC029"/>
    <x v="40"/>
    <x v="51"/>
    <n v="2.0799999999999999E-2"/>
  </r>
  <r>
    <s v="DRC030"/>
    <x v="1"/>
    <x v="52"/>
    <n v="0.11169999999999999"/>
  </r>
  <r>
    <s v="DRC031"/>
    <x v="10"/>
    <x v="53"/>
    <n v="0.85360000000000003"/>
  </r>
  <r>
    <s v="DRC032"/>
    <x v="41"/>
    <x v="54"/>
    <n v="4.7199999999999999E-2"/>
  </r>
  <r>
    <s v="DRC032"/>
    <x v="42"/>
    <x v="55"/>
    <n v="1.2749999999999999E-2"/>
  </r>
  <r>
    <s v="DRC032"/>
    <x v="43"/>
    <x v="56"/>
    <n v="0.32890000000000003"/>
  </r>
  <r>
    <s v="DRC033"/>
    <x v="16"/>
    <x v="57"/>
    <n v="0.1079"/>
  </r>
  <r>
    <s v="DRC033"/>
    <x v="44"/>
    <x v="58"/>
    <n v="0.2782"/>
  </r>
  <r>
    <s v="DRC033"/>
    <x v="6"/>
    <x v="59"/>
    <n v="9.8100000000000007E-2"/>
  </r>
  <r>
    <s v="DRC034"/>
    <x v="16"/>
    <x v="60"/>
    <n v="0.19289999999999999"/>
  </r>
  <r>
    <s v="DRC034"/>
    <x v="45"/>
    <x v="61"/>
    <n v="9.4899999999999998E-2"/>
  </r>
  <r>
    <s v="DRC035"/>
    <x v="46"/>
    <x v="0"/>
    <n v="0.1133"/>
  </r>
  <r>
    <s v="DRC035"/>
    <x v="46"/>
    <x v="62"/>
    <n v="0.1123"/>
  </r>
  <r>
    <s v="DRC036"/>
    <x v="47"/>
    <x v="24"/>
    <n v="0.02"/>
  </r>
  <r>
    <s v="DRC036"/>
    <x v="47"/>
    <x v="24"/>
    <n v="0.02"/>
  </r>
  <r>
    <s v="DRC036"/>
    <x v="48"/>
    <x v="63"/>
    <n v="0.16"/>
  </r>
  <r>
    <s v="DRC037"/>
    <x v="49"/>
    <x v="64"/>
    <n v="2.24E-2"/>
  </r>
  <r>
    <s v="DRC037"/>
    <x v="2"/>
    <x v="65"/>
    <n v="4.0300000000000002E-2"/>
  </r>
  <r>
    <s v="DRC037"/>
    <x v="2"/>
    <x v="66"/>
    <n v="0.06"/>
  </r>
  <r>
    <s v="DRC038"/>
    <x v="2"/>
    <x v="67"/>
    <n v="5.7200000000000001E-2"/>
  </r>
  <r>
    <s v="DRC038"/>
    <x v="50"/>
    <x v="68"/>
    <n v="3.7999999999999999E-2"/>
  </r>
  <r>
    <s v="DRC039"/>
    <x v="2"/>
    <x v="69"/>
    <n v="3.15E-2"/>
  </r>
  <r>
    <s v="DRC039"/>
    <x v="51"/>
    <x v="70"/>
    <n v="0.16969999999999999"/>
  </r>
  <r>
    <s v="DRC040"/>
    <x v="16"/>
    <x v="71"/>
    <n v="0.04"/>
  </r>
  <r>
    <s v="DRC041"/>
    <x v="16"/>
    <x v="72"/>
    <n v="3.4000000000000002E-2"/>
  </r>
  <r>
    <s v="DRC042"/>
    <x v="8"/>
    <x v="73"/>
    <n v="7.5700000000000003E-2"/>
  </r>
  <r>
    <s v="DRC042"/>
    <x v="16"/>
    <x v="74"/>
    <n v="0.10150000000000001"/>
  </r>
  <r>
    <s v="DRC043"/>
    <x v="52"/>
    <x v="75"/>
    <n v="0.17560000000000001"/>
  </r>
  <r>
    <s v="DRC044"/>
    <x v="52"/>
    <x v="76"/>
    <n v="7.7999999999999996E-3"/>
  </r>
  <r>
    <s v="DRC045"/>
    <x v="8"/>
    <x v="72"/>
    <n v="3.4000000000000002E-2"/>
  </r>
  <r>
    <s v="DRC045"/>
    <x v="53"/>
    <x v="1"/>
    <n v="5.0799999999999998E-2"/>
  </r>
  <r>
    <s v="DRC046"/>
    <x v="54"/>
    <x v="77"/>
    <n v="0.15229999999999999"/>
  </r>
  <r>
    <s v="DRC046"/>
    <x v="8"/>
    <x v="78"/>
    <n v="8.7499999999999994E-2"/>
  </r>
  <r>
    <s v="DRC047"/>
    <x v="55"/>
    <x v="79"/>
    <n v="3.2800000000000003E-2"/>
  </r>
  <r>
    <s v="DRC047"/>
    <x v="55"/>
    <x v="80"/>
    <n v="0.13070000000000001"/>
  </r>
  <r>
    <s v="DRC048"/>
    <x v="8"/>
    <x v="10"/>
    <n v="3.5999999999999997E-2"/>
  </r>
  <r>
    <s v="DRC048"/>
    <x v="8"/>
    <x v="81"/>
    <n v="3.6200000000000003E-2"/>
  </r>
  <r>
    <s v="DRC048"/>
    <x v="56"/>
    <x v="82"/>
    <n v="3.56E-2"/>
  </r>
  <r>
    <m/>
    <x v="57"/>
    <x v="83"/>
    <m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71">
  <r>
    <x v="0"/>
    <s v="DRC001"/>
    <n v="1"/>
    <x v="0"/>
    <x v="0"/>
    <x v="0"/>
    <x v="0"/>
    <x v="0"/>
    <x v="0"/>
    <x v="0"/>
    <n v="0.34399999999999997"/>
  </r>
  <r>
    <x v="0"/>
    <s v="DRC002"/>
    <n v="2"/>
    <x v="0"/>
    <x v="0"/>
    <x v="1"/>
    <x v="0"/>
    <x v="0"/>
    <x v="0"/>
    <x v="0"/>
    <n v="8.7599999999999997E-2"/>
  </r>
  <r>
    <x v="0"/>
    <s v="DRC003"/>
    <n v="1"/>
    <x v="0"/>
    <x v="0"/>
    <x v="2"/>
    <x v="0"/>
    <x v="0"/>
    <x v="0"/>
    <x v="0"/>
    <n v="0.30570000000000003"/>
  </r>
  <r>
    <x v="0"/>
    <s v="DRC004"/>
    <n v="1"/>
    <x v="1"/>
    <x v="0"/>
    <x v="3"/>
    <x v="0"/>
    <x v="1"/>
    <x v="0"/>
    <x v="0"/>
    <n v="0.18790000000000001"/>
  </r>
  <r>
    <x v="0"/>
    <s v="DRC005"/>
    <n v="2"/>
    <x v="0"/>
    <x v="0"/>
    <x v="4"/>
    <x v="1"/>
    <x v="0"/>
    <x v="0"/>
    <x v="0"/>
    <n v="0.1132"/>
  </r>
  <r>
    <x v="1"/>
    <s v="DRC006"/>
    <n v="2"/>
    <x v="0"/>
    <x v="0"/>
    <x v="5"/>
    <x v="0"/>
    <x v="2"/>
    <x v="0"/>
    <x v="1"/>
    <n v="0.34419999999999995"/>
  </r>
  <r>
    <x v="1"/>
    <s v="DRC007"/>
    <n v="2"/>
    <x v="0"/>
    <x v="0"/>
    <x v="6"/>
    <x v="0"/>
    <x v="0"/>
    <x v="0"/>
    <x v="0"/>
    <n v="0.1961"/>
  </r>
  <r>
    <x v="1"/>
    <s v="DRC008"/>
    <n v="3"/>
    <x v="2"/>
    <x v="0"/>
    <x v="7"/>
    <x v="0"/>
    <x v="3"/>
    <x v="0"/>
    <x v="0"/>
    <n v="0.18959999999999999"/>
  </r>
  <r>
    <x v="1"/>
    <s v="DRC009"/>
    <n v="1"/>
    <x v="3"/>
    <x v="0"/>
    <x v="8"/>
    <x v="0"/>
    <x v="0"/>
    <x v="0"/>
    <x v="0"/>
    <n v="3.4280000000000005E-2"/>
  </r>
  <r>
    <x v="2"/>
    <s v="DRC010"/>
    <n v="3"/>
    <x v="0"/>
    <x v="0"/>
    <x v="9"/>
    <x v="2"/>
    <x v="0"/>
    <x v="0"/>
    <x v="0"/>
    <n v="2.23E-2"/>
  </r>
  <r>
    <x v="3"/>
    <s v="DRC011"/>
    <n v="1"/>
    <x v="0"/>
    <x v="0"/>
    <x v="10"/>
    <x v="3"/>
    <x v="0"/>
    <x v="0"/>
    <x v="0"/>
    <n v="7.1800000000000003E-2"/>
  </r>
  <r>
    <x v="3"/>
    <s v="DRC012"/>
    <n v="2"/>
    <x v="0"/>
    <x v="0"/>
    <x v="11"/>
    <x v="0"/>
    <x v="0"/>
    <x v="0"/>
    <x v="0"/>
    <n v="0.1134"/>
  </r>
  <r>
    <x v="3"/>
    <s v="DRC013"/>
    <n v="2"/>
    <x v="0"/>
    <x v="1"/>
    <x v="9"/>
    <x v="0"/>
    <x v="0"/>
    <x v="0"/>
    <x v="0"/>
    <n v="4.1999999999999996E-2"/>
  </r>
  <r>
    <x v="3"/>
    <s v="DRC014"/>
    <n v="2"/>
    <x v="4"/>
    <x v="0"/>
    <x v="9"/>
    <x v="4"/>
    <x v="0"/>
    <x v="0"/>
    <x v="2"/>
    <n v="0.1215"/>
  </r>
  <r>
    <x v="2"/>
    <s v="DRC015"/>
    <n v="3"/>
    <x v="5"/>
    <x v="2"/>
    <x v="9"/>
    <x v="0"/>
    <x v="0"/>
    <x v="0"/>
    <x v="0"/>
    <n v="0.15959999999999999"/>
  </r>
  <r>
    <x v="2"/>
    <s v="DRC016"/>
    <n v="3"/>
    <x v="0"/>
    <x v="0"/>
    <x v="12"/>
    <x v="0"/>
    <x v="0"/>
    <x v="0"/>
    <x v="0"/>
    <n v="5.7999999999999996E-2"/>
  </r>
  <r>
    <x v="2"/>
    <s v="DRC017"/>
    <n v="2"/>
    <x v="6"/>
    <x v="3"/>
    <x v="9"/>
    <x v="0"/>
    <x v="0"/>
    <x v="0"/>
    <x v="0"/>
    <n v="1.47E-2"/>
  </r>
  <r>
    <x v="3"/>
    <s v="DRC018"/>
    <n v="1"/>
    <x v="0"/>
    <x v="0"/>
    <x v="13"/>
    <x v="0"/>
    <x v="0"/>
    <x v="0"/>
    <x v="0"/>
    <n v="0.1593"/>
  </r>
  <r>
    <x v="3"/>
    <s v="DRC019"/>
    <n v="1"/>
    <x v="0"/>
    <x v="0"/>
    <x v="14"/>
    <x v="0"/>
    <x v="0"/>
    <x v="0"/>
    <x v="0"/>
    <n v="5.2900000000000003E-2"/>
  </r>
  <r>
    <x v="3"/>
    <s v="DRC020"/>
    <n v="1"/>
    <x v="0"/>
    <x v="0"/>
    <x v="9"/>
    <x v="0"/>
    <x v="0"/>
    <x v="1"/>
    <x v="0"/>
    <n v="0.22850000000000001"/>
  </r>
  <r>
    <x v="2"/>
    <s v="DRC021"/>
    <n v="2"/>
    <x v="0"/>
    <x v="0"/>
    <x v="15"/>
    <x v="0"/>
    <x v="0"/>
    <x v="0"/>
    <x v="0"/>
    <n v="0.11550000000000001"/>
  </r>
  <r>
    <x v="2"/>
    <s v="DRC022"/>
    <n v="1"/>
    <x v="0"/>
    <x v="0"/>
    <x v="16"/>
    <x v="0"/>
    <x v="0"/>
    <x v="0"/>
    <x v="0"/>
    <n v="0.2671"/>
  </r>
  <r>
    <x v="2"/>
    <s v="DRC023"/>
    <n v="1"/>
    <x v="7"/>
    <x v="0"/>
    <x v="9"/>
    <x v="0"/>
    <x v="0"/>
    <x v="0"/>
    <x v="0"/>
    <n v="2.2700000000000001E-2"/>
  </r>
  <r>
    <x v="3"/>
    <s v="DRC024"/>
    <n v="1"/>
    <x v="0"/>
    <x v="0"/>
    <x v="17"/>
    <x v="0"/>
    <x v="0"/>
    <x v="0"/>
    <x v="0"/>
    <n v="0.1166"/>
  </r>
  <r>
    <x v="1"/>
    <s v="DRC025"/>
    <n v="1"/>
    <x v="0"/>
    <x v="0"/>
    <x v="18"/>
    <x v="0"/>
    <x v="0"/>
    <x v="0"/>
    <x v="0"/>
    <n v="2.06E-2"/>
  </r>
  <r>
    <x v="1"/>
    <s v="DRC026"/>
    <n v="1"/>
    <x v="0"/>
    <x v="0"/>
    <x v="19"/>
    <x v="0"/>
    <x v="0"/>
    <x v="0"/>
    <x v="0"/>
    <n v="0.1037"/>
  </r>
  <r>
    <x v="0"/>
    <s v="DRC027"/>
    <n v="1"/>
    <x v="0"/>
    <x v="0"/>
    <x v="20"/>
    <x v="0"/>
    <x v="0"/>
    <x v="0"/>
    <x v="0"/>
    <n v="8.5699999999999998E-2"/>
  </r>
  <r>
    <x v="0"/>
    <s v="DRC028"/>
    <n v="1"/>
    <x v="0"/>
    <x v="0"/>
    <x v="21"/>
    <x v="0"/>
    <x v="0"/>
    <x v="0"/>
    <x v="0"/>
    <n v="8.6400000000000005E-2"/>
  </r>
  <r>
    <x v="0"/>
    <s v="DRC029"/>
    <n v="1"/>
    <x v="0"/>
    <x v="0"/>
    <x v="22"/>
    <x v="0"/>
    <x v="0"/>
    <x v="0"/>
    <x v="0"/>
    <n v="2.0799999999999999E-2"/>
  </r>
  <r>
    <x v="0"/>
    <s v="DRC030"/>
    <n v="1"/>
    <x v="0"/>
    <x v="0"/>
    <x v="23"/>
    <x v="0"/>
    <x v="0"/>
    <x v="0"/>
    <x v="0"/>
    <n v="0.11169999999999999"/>
  </r>
  <r>
    <x v="1"/>
    <s v="DRC031"/>
    <n v="1"/>
    <x v="0"/>
    <x v="0"/>
    <x v="24"/>
    <x v="0"/>
    <x v="0"/>
    <x v="0"/>
    <x v="0"/>
    <n v="0.85360000000000003"/>
  </r>
  <r>
    <x v="1"/>
    <s v="DRC032"/>
    <n v="3"/>
    <x v="0"/>
    <x v="4"/>
    <x v="25"/>
    <x v="0"/>
    <x v="0"/>
    <x v="0"/>
    <x v="0"/>
    <n v="0.38885000000000003"/>
  </r>
  <r>
    <x v="1"/>
    <s v="DRC033"/>
    <n v="1"/>
    <x v="8"/>
    <x v="0"/>
    <x v="9"/>
    <x v="0"/>
    <x v="0"/>
    <x v="0"/>
    <x v="0"/>
    <n v="0.48420000000000002"/>
  </r>
  <r>
    <x v="1"/>
    <s v="DRC034"/>
    <n v="3"/>
    <x v="9"/>
    <x v="0"/>
    <x v="26"/>
    <x v="0"/>
    <x v="0"/>
    <x v="0"/>
    <x v="0"/>
    <n v="0.2878"/>
  </r>
  <r>
    <x v="1"/>
    <s v="DRC035"/>
    <n v="2"/>
    <x v="0"/>
    <x v="0"/>
    <x v="27"/>
    <x v="0"/>
    <x v="0"/>
    <x v="0"/>
    <x v="0"/>
    <n v="0.22559999999999999"/>
  </r>
  <r>
    <x v="0"/>
    <s v="DRC036"/>
    <n v="2"/>
    <x v="0"/>
    <x v="0"/>
    <x v="28"/>
    <x v="5"/>
    <x v="0"/>
    <x v="0"/>
    <x v="0"/>
    <n v="0.2"/>
  </r>
  <r>
    <x v="0"/>
    <s v="DRC037"/>
    <n v="1"/>
    <x v="0"/>
    <x v="0"/>
    <x v="29"/>
    <x v="0"/>
    <x v="0"/>
    <x v="0"/>
    <x v="0"/>
    <n v="0.1227"/>
  </r>
  <r>
    <x v="1"/>
    <s v="DRC038"/>
    <n v="2"/>
    <x v="0"/>
    <x v="0"/>
    <x v="30"/>
    <x v="0"/>
    <x v="0"/>
    <x v="0"/>
    <x v="0"/>
    <n v="9.5200000000000007E-2"/>
  </r>
  <r>
    <x v="0"/>
    <s v="DRC039"/>
    <n v="1"/>
    <x v="0"/>
    <x v="0"/>
    <x v="31"/>
    <x v="0"/>
    <x v="0"/>
    <x v="0"/>
    <x v="0"/>
    <n v="0.20119999999999999"/>
  </r>
  <r>
    <x v="2"/>
    <s v="DRC040"/>
    <n v="1"/>
    <x v="10"/>
    <x v="0"/>
    <x v="9"/>
    <x v="0"/>
    <x v="0"/>
    <x v="0"/>
    <x v="0"/>
    <n v="0.04"/>
  </r>
  <r>
    <x v="2"/>
    <s v="DRC041"/>
    <n v="2"/>
    <x v="11"/>
    <x v="0"/>
    <x v="9"/>
    <x v="0"/>
    <x v="0"/>
    <x v="0"/>
    <x v="0"/>
    <n v="3.4000000000000002E-2"/>
  </r>
  <r>
    <x v="2"/>
    <s v="DRC042"/>
    <n v="3"/>
    <x v="12"/>
    <x v="0"/>
    <x v="32"/>
    <x v="0"/>
    <x v="0"/>
    <x v="0"/>
    <x v="0"/>
    <n v="0.17720000000000002"/>
  </r>
  <r>
    <x v="3"/>
    <s v="DRC043"/>
    <n v="1"/>
    <x v="0"/>
    <x v="0"/>
    <x v="33"/>
    <x v="0"/>
    <x v="0"/>
    <x v="0"/>
    <x v="0"/>
    <n v="0.17560000000000001"/>
  </r>
  <r>
    <x v="3"/>
    <s v="DRC044"/>
    <n v="3"/>
    <x v="0"/>
    <x v="0"/>
    <x v="34"/>
    <x v="0"/>
    <x v="0"/>
    <x v="0"/>
    <x v="0"/>
    <n v="7.7999999999999996E-3"/>
  </r>
  <r>
    <x v="3"/>
    <s v="DRC045"/>
    <n v="2"/>
    <x v="13"/>
    <x v="0"/>
    <x v="35"/>
    <x v="0"/>
    <x v="0"/>
    <x v="0"/>
    <x v="0"/>
    <n v="8.48E-2"/>
  </r>
  <r>
    <x v="2"/>
    <s v="DRC046"/>
    <n v="3"/>
    <x v="14"/>
    <x v="0"/>
    <x v="36"/>
    <x v="0"/>
    <x v="0"/>
    <x v="0"/>
    <x v="0"/>
    <n v="0.23979999999999999"/>
  </r>
  <r>
    <x v="2"/>
    <s v="DRC047"/>
    <n v="1"/>
    <x v="0"/>
    <x v="0"/>
    <x v="9"/>
    <x v="6"/>
    <x v="0"/>
    <x v="0"/>
    <x v="0"/>
    <n v="0.16350000000000001"/>
  </r>
  <r>
    <x v="3"/>
    <s v="DRC048"/>
    <n v="1"/>
    <x v="0"/>
    <x v="0"/>
    <x v="37"/>
    <x v="0"/>
    <x v="0"/>
    <x v="2"/>
    <x v="0"/>
    <n v="0.10780000000000001"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  <r>
    <x v="4"/>
    <m/>
    <m/>
    <x v="15"/>
    <x v="5"/>
    <x v="38"/>
    <x v="7"/>
    <x v="4"/>
    <x v="3"/>
    <x v="3"/>
    <m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44">
  <r>
    <x v="0"/>
    <s v="DRC001"/>
    <x v="0"/>
    <n v="0"/>
    <n v="1"/>
  </r>
  <r>
    <x v="0"/>
    <m/>
    <x v="1"/>
    <n v="0"/>
    <n v="1"/>
  </r>
  <r>
    <x v="0"/>
    <s v="DRC002"/>
    <x v="1"/>
    <n v="0"/>
    <n v="1"/>
  </r>
  <r>
    <x v="0"/>
    <m/>
    <x v="2"/>
    <n v="0"/>
    <n v="1"/>
  </r>
  <r>
    <x v="0"/>
    <m/>
    <x v="0"/>
    <n v="0"/>
    <n v="1"/>
  </r>
  <r>
    <x v="0"/>
    <s v="DRC003"/>
    <x v="1"/>
    <n v="0.5"/>
    <n v="0.5"/>
  </r>
  <r>
    <x v="0"/>
    <m/>
    <x v="2"/>
    <n v="0.5"/>
    <n v="0.5"/>
  </r>
  <r>
    <x v="0"/>
    <m/>
    <x v="0"/>
    <n v="0.5"/>
    <n v="0.5"/>
  </r>
  <r>
    <x v="0"/>
    <s v="DRC004"/>
    <x v="2"/>
    <n v="0.5"/>
    <n v="0.5"/>
  </r>
  <r>
    <x v="0"/>
    <m/>
    <x v="0"/>
    <n v="0.5"/>
    <n v="0.5"/>
  </r>
  <r>
    <x v="0"/>
    <m/>
    <x v="1"/>
    <n v="1"/>
    <n v="0"/>
  </r>
  <r>
    <x v="0"/>
    <m/>
    <x v="3"/>
    <n v="1"/>
    <n v="0"/>
  </r>
  <r>
    <x v="0"/>
    <s v="DRC005"/>
    <x v="1"/>
    <n v="0.5"/>
    <n v="0.5"/>
  </r>
  <r>
    <x v="0"/>
    <m/>
    <x v="2"/>
    <n v="0.5"/>
    <n v="0.5"/>
  </r>
  <r>
    <x v="0"/>
    <m/>
    <x v="0"/>
    <n v="0.5"/>
    <n v="0.5"/>
  </r>
  <r>
    <x v="1"/>
    <s v="DRC006"/>
    <x v="1"/>
    <n v="1"/>
    <n v="0"/>
  </r>
  <r>
    <x v="1"/>
    <m/>
    <x v="2"/>
    <n v="0"/>
    <n v="1"/>
  </r>
  <r>
    <x v="1"/>
    <m/>
    <x v="4"/>
    <n v="1"/>
    <n v="0"/>
  </r>
  <r>
    <x v="1"/>
    <m/>
    <x v="0"/>
    <n v="1"/>
    <n v="0"/>
  </r>
  <r>
    <x v="1"/>
    <s v="DRC007"/>
    <x v="3"/>
    <n v="0"/>
    <n v="1"/>
  </r>
  <r>
    <x v="1"/>
    <m/>
    <x v="2"/>
    <n v="0"/>
    <n v="1"/>
  </r>
  <r>
    <x v="1"/>
    <m/>
    <x v="4"/>
    <n v="1"/>
    <n v="0"/>
  </r>
  <r>
    <x v="1"/>
    <s v="DRC008"/>
    <x v="2"/>
    <n v="0"/>
    <n v="1"/>
  </r>
  <r>
    <x v="1"/>
    <m/>
    <x v="4"/>
    <n v="1"/>
    <n v="0"/>
  </r>
  <r>
    <x v="1"/>
    <s v="DRC009"/>
    <x v="1"/>
    <n v="1"/>
    <n v="0"/>
  </r>
  <r>
    <x v="1"/>
    <m/>
    <x v="4"/>
    <n v="1"/>
    <n v="0"/>
  </r>
  <r>
    <x v="1"/>
    <m/>
    <x v="3"/>
    <n v="1"/>
    <n v="0"/>
  </r>
  <r>
    <x v="1"/>
    <m/>
    <x v="2"/>
    <n v="0"/>
    <n v="1"/>
  </r>
  <r>
    <x v="2"/>
    <s v="DRC010"/>
    <x v="0"/>
    <n v="1"/>
    <n v="0"/>
  </r>
  <r>
    <x v="2"/>
    <m/>
    <x v="1"/>
    <n v="1"/>
    <n v="0"/>
  </r>
  <r>
    <x v="2"/>
    <m/>
    <x v="2"/>
    <n v="0"/>
    <n v="1"/>
  </r>
  <r>
    <x v="2"/>
    <m/>
    <x v="5"/>
    <n v="0"/>
    <n v="1"/>
  </r>
  <r>
    <x v="3"/>
    <s v="DRC011"/>
    <x v="1"/>
    <n v="0"/>
    <n v="1"/>
  </r>
  <r>
    <x v="3"/>
    <m/>
    <x v="2"/>
    <n v="0"/>
    <n v="1"/>
  </r>
  <r>
    <x v="3"/>
    <m/>
    <x v="5"/>
    <n v="0"/>
    <n v="1"/>
  </r>
  <r>
    <x v="3"/>
    <s v="DRC012"/>
    <x v="1"/>
    <n v="0"/>
    <n v="1"/>
  </r>
  <r>
    <x v="3"/>
    <m/>
    <x v="2"/>
    <n v="0"/>
    <n v="1"/>
  </r>
  <r>
    <x v="3"/>
    <s v="DRC013"/>
    <x v="6"/>
    <n v="1"/>
    <n v="0"/>
  </r>
  <r>
    <x v="3"/>
    <m/>
    <x v="5"/>
    <n v="0"/>
    <n v="1"/>
  </r>
  <r>
    <x v="3"/>
    <s v="DRC014"/>
    <x v="1"/>
    <n v="1"/>
    <n v="0"/>
  </r>
  <r>
    <x v="3"/>
    <m/>
    <x v="2"/>
    <n v="1"/>
    <n v="0"/>
  </r>
  <r>
    <x v="3"/>
    <m/>
    <x v="7"/>
    <n v="1"/>
    <n v="0"/>
  </r>
  <r>
    <x v="2"/>
    <s v="DRC015"/>
    <x v="6"/>
    <n v="1"/>
    <n v="0"/>
  </r>
  <r>
    <x v="2"/>
    <s v="DRC016"/>
    <x v="6"/>
    <n v="0"/>
    <n v="1"/>
  </r>
  <r>
    <x v="2"/>
    <m/>
    <x v="1"/>
    <n v="1"/>
    <n v="0"/>
  </r>
  <r>
    <x v="2"/>
    <s v="DRC017"/>
    <x v="1"/>
    <n v="1"/>
    <n v="0"/>
  </r>
  <r>
    <x v="2"/>
    <m/>
    <x v="7"/>
    <n v="1"/>
    <n v="0"/>
  </r>
  <r>
    <x v="3"/>
    <s v="DRC018"/>
    <x v="1"/>
    <n v="0"/>
    <n v="1"/>
  </r>
  <r>
    <x v="3"/>
    <m/>
    <x v="2"/>
    <n v="0"/>
    <n v="1"/>
  </r>
  <r>
    <x v="3"/>
    <m/>
    <x v="3"/>
    <n v="0"/>
    <n v="1"/>
  </r>
  <r>
    <x v="3"/>
    <s v="DRC019"/>
    <x v="1"/>
    <n v="1"/>
    <n v="0"/>
  </r>
  <r>
    <x v="3"/>
    <m/>
    <x v="2"/>
    <n v="1"/>
    <n v="0"/>
  </r>
  <r>
    <x v="3"/>
    <s v="DRC020"/>
    <x v="2"/>
    <n v="1"/>
    <n v="0"/>
  </r>
  <r>
    <x v="3"/>
    <m/>
    <x v="8"/>
    <n v="1"/>
    <n v="0"/>
  </r>
  <r>
    <x v="2"/>
    <s v="DRC021"/>
    <x v="1"/>
    <n v="0.5"/>
    <n v="0.5"/>
  </r>
  <r>
    <x v="2"/>
    <m/>
    <x v="2"/>
    <n v="0.5"/>
    <n v="0.5"/>
  </r>
  <r>
    <x v="2"/>
    <s v="DRC022"/>
    <x v="1"/>
    <n v="0.5"/>
    <n v="0.5"/>
  </r>
  <r>
    <x v="2"/>
    <m/>
    <x v="2"/>
    <n v="0.5"/>
    <n v="0.5"/>
  </r>
  <r>
    <x v="2"/>
    <m/>
    <x v="5"/>
    <n v="0.5"/>
    <n v="0.5"/>
  </r>
  <r>
    <x v="2"/>
    <m/>
    <x v="0"/>
    <n v="0.5"/>
    <n v="0.5"/>
  </r>
  <r>
    <x v="2"/>
    <s v="DRC023"/>
    <x v="1"/>
    <n v="0.5"/>
    <n v="0.5"/>
  </r>
  <r>
    <x v="3"/>
    <s v="DRC024"/>
    <x v="1"/>
    <n v="1"/>
    <n v="0"/>
  </r>
  <r>
    <x v="3"/>
    <m/>
    <x v="2"/>
    <n v="1"/>
    <n v="0"/>
  </r>
  <r>
    <x v="1"/>
    <s v="DRC025"/>
    <x v="0"/>
    <n v="0.2"/>
    <n v="0.8"/>
  </r>
  <r>
    <x v="1"/>
    <m/>
    <x v="4"/>
    <n v="0.2"/>
    <n v="0.8"/>
  </r>
  <r>
    <x v="1"/>
    <s v="DRC026"/>
    <x v="0"/>
    <n v="1"/>
    <n v="0"/>
  </r>
  <r>
    <x v="1"/>
    <m/>
    <x v="2"/>
    <n v="1"/>
    <n v="0"/>
  </r>
  <r>
    <x v="1"/>
    <m/>
    <x v="4"/>
    <n v="1"/>
    <n v="0"/>
  </r>
  <r>
    <x v="0"/>
    <s v="DRC027"/>
    <x v="0"/>
    <n v="0.8"/>
    <n v="0.2"/>
  </r>
  <r>
    <x v="0"/>
    <m/>
    <x v="2"/>
    <n v="0.8"/>
    <n v="0.2"/>
  </r>
  <r>
    <x v="0"/>
    <m/>
    <x v="1"/>
    <n v="0.8"/>
    <n v="0.2"/>
  </r>
  <r>
    <x v="0"/>
    <s v="DRC028"/>
    <x v="0"/>
    <n v="1"/>
    <n v="0"/>
  </r>
  <r>
    <x v="0"/>
    <m/>
    <x v="2"/>
    <n v="1"/>
    <n v="0"/>
  </r>
  <r>
    <x v="0"/>
    <m/>
    <x v="1"/>
    <n v="1"/>
    <n v="0"/>
  </r>
  <r>
    <x v="0"/>
    <s v="DRC029"/>
    <x v="2"/>
    <n v="0.8"/>
    <n v="0.2"/>
  </r>
  <r>
    <x v="0"/>
    <m/>
    <x v="1"/>
    <n v="0.8"/>
    <n v="0.2"/>
  </r>
  <r>
    <x v="0"/>
    <s v="DRC030"/>
    <x v="2"/>
    <n v="1"/>
    <n v="0"/>
  </r>
  <r>
    <x v="0"/>
    <m/>
    <x v="1"/>
    <n v="1"/>
    <n v="0"/>
  </r>
  <r>
    <x v="1"/>
    <s v="DRC031"/>
    <x v="0"/>
    <n v="1"/>
    <n v="0"/>
  </r>
  <r>
    <x v="1"/>
    <m/>
    <x v="2"/>
    <n v="1"/>
    <n v="0"/>
  </r>
  <r>
    <x v="1"/>
    <m/>
    <x v="4"/>
    <n v="1"/>
    <n v="0"/>
  </r>
  <r>
    <x v="1"/>
    <s v="DRC032"/>
    <x v="1"/>
    <n v="0.8"/>
    <n v="0.2"/>
  </r>
  <r>
    <x v="1"/>
    <m/>
    <x v="4"/>
    <n v="0.6"/>
    <n v="0.4"/>
  </r>
  <r>
    <x v="1"/>
    <m/>
    <x v="0"/>
    <n v="0.6"/>
    <n v="0.4"/>
  </r>
  <r>
    <x v="1"/>
    <s v="DRC033"/>
    <x v="1"/>
    <n v="0.5"/>
    <n v="0.5"/>
  </r>
  <r>
    <x v="1"/>
    <m/>
    <x v="4"/>
    <n v="0.5"/>
    <n v="0.5"/>
  </r>
  <r>
    <x v="1"/>
    <m/>
    <x v="3"/>
    <n v="0"/>
    <n v="1"/>
  </r>
  <r>
    <x v="1"/>
    <s v="DRC034"/>
    <x v="1"/>
    <n v="0.5"/>
    <n v="0.5"/>
  </r>
  <r>
    <x v="1"/>
    <s v="DRC035"/>
    <x v="4"/>
    <n v="0"/>
    <n v="1"/>
  </r>
  <r>
    <x v="1"/>
    <m/>
    <x v="0"/>
    <n v="0"/>
    <n v="1"/>
  </r>
  <r>
    <x v="1"/>
    <m/>
    <x v="2"/>
    <n v="0"/>
    <n v="1"/>
  </r>
  <r>
    <x v="1"/>
    <m/>
    <x v="1"/>
    <n v="0"/>
    <n v="1"/>
  </r>
  <r>
    <x v="0"/>
    <s v="DRC036"/>
    <x v="0"/>
    <n v="0.4"/>
    <n v="0.6"/>
  </r>
  <r>
    <x v="0"/>
    <m/>
    <x v="2"/>
    <n v="0.4"/>
    <n v="0.6"/>
  </r>
  <r>
    <x v="0"/>
    <m/>
    <x v="1"/>
    <n v="0.4"/>
    <n v="0.6"/>
  </r>
  <r>
    <x v="0"/>
    <s v="DRC037"/>
    <x v="1"/>
    <n v="1"/>
    <n v="0"/>
  </r>
  <r>
    <x v="0"/>
    <m/>
    <x v="2"/>
    <n v="1"/>
    <n v="0"/>
  </r>
  <r>
    <x v="0"/>
    <m/>
    <x v="0"/>
    <n v="1"/>
    <n v="0"/>
  </r>
  <r>
    <x v="1"/>
    <s v="DRC038"/>
    <x v="0"/>
    <n v="0.4"/>
    <n v="0.6"/>
  </r>
  <r>
    <x v="1"/>
    <m/>
    <x v="2"/>
    <n v="0.4"/>
    <n v="0.6"/>
  </r>
  <r>
    <x v="1"/>
    <m/>
    <x v="1"/>
    <n v="0.4"/>
    <n v="0.6"/>
  </r>
  <r>
    <x v="1"/>
    <m/>
    <x v="4"/>
    <n v="0.4"/>
    <n v="0.6"/>
  </r>
  <r>
    <x v="0"/>
    <s v="DRC039"/>
    <x v="1"/>
    <n v="0"/>
    <n v="1"/>
  </r>
  <r>
    <x v="0"/>
    <m/>
    <x v="2"/>
    <n v="0"/>
    <n v="1"/>
  </r>
  <r>
    <x v="0"/>
    <m/>
    <x v="0"/>
    <n v="0"/>
    <n v="1"/>
  </r>
  <r>
    <x v="2"/>
    <s v="DRC040"/>
    <x v="1"/>
    <n v="1"/>
    <n v="0"/>
  </r>
  <r>
    <x v="2"/>
    <s v="DRC041"/>
    <x v="1"/>
    <n v="1"/>
    <n v="0"/>
  </r>
  <r>
    <x v="2"/>
    <s v="DRC042"/>
    <x v="1"/>
    <n v="0.5"/>
    <n v="0.5"/>
  </r>
  <r>
    <x v="3"/>
    <s v="DRC043"/>
    <x v="1"/>
    <n v="1"/>
    <n v="0"/>
  </r>
  <r>
    <x v="3"/>
    <m/>
    <x v="2"/>
    <n v="1"/>
    <n v="0"/>
  </r>
  <r>
    <x v="3"/>
    <s v="DRC044"/>
    <x v="2"/>
    <n v="0"/>
    <n v="1"/>
  </r>
  <r>
    <x v="3"/>
    <m/>
    <x v="1"/>
    <n v="0"/>
    <n v="1"/>
  </r>
  <r>
    <x v="3"/>
    <s v="DRC045"/>
    <x v="1"/>
    <n v="1"/>
    <n v="0"/>
  </r>
  <r>
    <x v="3"/>
    <m/>
    <x v="6"/>
    <n v="1"/>
    <n v="0"/>
  </r>
  <r>
    <x v="3"/>
    <m/>
    <x v="2"/>
    <n v="1"/>
    <n v="0"/>
  </r>
  <r>
    <x v="2"/>
    <s v="DRC046"/>
    <x v="1"/>
    <n v="0"/>
    <n v="1"/>
  </r>
  <r>
    <x v="2"/>
    <m/>
    <x v="2"/>
    <n v="0"/>
    <n v="1"/>
  </r>
  <r>
    <x v="2"/>
    <s v="DRC047"/>
    <x v="2"/>
    <n v="0"/>
    <n v="1"/>
  </r>
  <r>
    <x v="2"/>
    <m/>
    <x v="5"/>
    <n v="0"/>
    <n v="1"/>
  </r>
  <r>
    <x v="2"/>
    <m/>
    <x v="1"/>
    <n v="0"/>
    <n v="1"/>
  </r>
  <r>
    <x v="3"/>
    <s v="DRC048"/>
    <x v="2"/>
    <n v="0"/>
    <n v="1"/>
  </r>
  <r>
    <x v="3"/>
    <m/>
    <x v="5"/>
    <n v="0"/>
    <n v="1"/>
  </r>
  <r>
    <x v="3"/>
    <m/>
    <x v="1"/>
    <n v="0"/>
    <n v="1"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  <r>
    <x v="4"/>
    <m/>
    <x v="9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2">
  <r>
    <x v="0"/>
    <x v="0"/>
    <n v="1133"/>
    <x v="0"/>
  </r>
  <r>
    <x v="0"/>
    <x v="1"/>
    <n v="508"/>
    <x v="1"/>
  </r>
  <r>
    <x v="0"/>
    <x v="2"/>
    <n v="1799"/>
    <x v="2"/>
  </r>
  <r>
    <x v="1"/>
    <x v="2"/>
    <n v="876"/>
    <x v="3"/>
  </r>
  <r>
    <x v="2"/>
    <x v="2"/>
    <n v="2043"/>
    <x v="4"/>
  </r>
  <r>
    <x v="2"/>
    <x v="2"/>
    <n v="319"/>
    <x v="5"/>
  </r>
  <r>
    <x v="2"/>
    <x v="2"/>
    <n v="695"/>
    <x v="6"/>
  </r>
  <r>
    <x v="3"/>
    <x v="3"/>
    <n v="586"/>
    <x v="7"/>
  </r>
  <r>
    <x v="3"/>
    <x v="0"/>
    <n v="745"/>
    <x v="8"/>
  </r>
  <r>
    <x v="3"/>
    <x v="4"/>
    <n v="548"/>
    <x v="9"/>
  </r>
  <r>
    <x v="4"/>
    <x v="2"/>
    <n v="360"/>
    <x v="10"/>
  </r>
  <r>
    <x v="4"/>
    <x v="5"/>
    <n v="772"/>
    <x v="11"/>
  </r>
  <r>
    <x v="5"/>
    <x v="1"/>
    <n v="736"/>
    <x v="12"/>
  </r>
  <r>
    <x v="5"/>
    <x v="6"/>
    <n v="240"/>
    <x v="13"/>
  </r>
  <r>
    <x v="5"/>
    <x v="2"/>
    <n v="1140"/>
    <x v="14"/>
  </r>
  <r>
    <x v="5"/>
    <x v="7"/>
    <n v="1326"/>
    <x v="15"/>
  </r>
  <r>
    <x v="6"/>
    <x v="1"/>
    <n v="1145"/>
    <x v="16"/>
  </r>
  <r>
    <x v="6"/>
    <x v="1"/>
    <n v="816"/>
    <x v="17"/>
  </r>
  <r>
    <x v="7"/>
    <x v="6"/>
    <n v="873"/>
    <x v="18"/>
  </r>
  <r>
    <x v="7"/>
    <x v="1"/>
    <n v="201"/>
    <x v="19"/>
  </r>
  <r>
    <x v="7"/>
    <x v="4"/>
    <n v="134"/>
    <x v="20"/>
  </r>
  <r>
    <x v="7"/>
    <x v="6"/>
    <n v="302"/>
    <x v="21"/>
  </r>
  <r>
    <x v="7"/>
    <x v="1"/>
    <n v="386"/>
    <x v="22"/>
  </r>
  <r>
    <x v="8"/>
    <x v="4"/>
    <n v="142.80000000000001"/>
    <x v="23"/>
  </r>
  <r>
    <x v="8"/>
    <x v="1"/>
    <n v="200"/>
    <x v="24"/>
  </r>
  <r>
    <x v="9"/>
    <x v="8"/>
    <n v="223"/>
    <x v="25"/>
  </r>
  <r>
    <x v="9"/>
    <x v="0"/>
    <n v="414"/>
    <x v="26"/>
  </r>
  <r>
    <x v="9"/>
    <x v="9"/>
    <n v="223"/>
    <x v="25"/>
  </r>
  <r>
    <x v="10"/>
    <x v="5"/>
    <n v="304"/>
    <x v="27"/>
  </r>
  <r>
    <x v="11"/>
    <x v="1"/>
    <n v="1134"/>
    <x v="28"/>
  </r>
  <r>
    <x v="12"/>
    <x v="10"/>
    <n v="228"/>
    <x v="29"/>
  </r>
  <r>
    <x v="12"/>
    <x v="10"/>
    <n v="192"/>
    <x v="30"/>
  </r>
  <r>
    <x v="13"/>
    <x v="5"/>
    <n v="827"/>
    <x v="31"/>
  </r>
  <r>
    <x v="13"/>
    <x v="7"/>
    <n v="160"/>
    <x v="32"/>
  </r>
  <r>
    <x v="13"/>
    <x v="4"/>
    <n v="228"/>
    <x v="29"/>
  </r>
  <r>
    <x v="14"/>
    <x v="10"/>
    <n v="1206"/>
    <x v="33"/>
  </r>
  <r>
    <x v="14"/>
    <x v="4"/>
    <n v="390"/>
    <x v="34"/>
  </r>
  <r>
    <x v="15"/>
    <x v="0"/>
    <n v="286"/>
    <x v="35"/>
  </r>
  <r>
    <x v="15"/>
    <x v="1"/>
    <n v="150"/>
    <x v="36"/>
  </r>
  <r>
    <x v="15"/>
    <x v="0"/>
    <n v="144"/>
    <x v="37"/>
  </r>
  <r>
    <x v="16"/>
    <x v="10"/>
    <n v="75"/>
    <x v="38"/>
  </r>
  <r>
    <x v="16"/>
    <x v="4"/>
    <n v="72"/>
    <x v="39"/>
  </r>
  <r>
    <x v="17"/>
    <x v="1"/>
    <n v="1593"/>
    <x v="40"/>
  </r>
  <r>
    <x v="18"/>
    <x v="1"/>
    <n v="529"/>
    <x v="41"/>
  </r>
  <r>
    <x v="19"/>
    <x v="9"/>
    <n v="2285"/>
    <x v="42"/>
  </r>
  <r>
    <x v="20"/>
    <x v="1"/>
    <n v="1155"/>
    <x v="43"/>
  </r>
  <r>
    <x v="21"/>
    <x v="2"/>
    <n v="2671"/>
    <x v="44"/>
  </r>
  <r>
    <x v="22"/>
    <x v="4"/>
    <n v="227"/>
    <x v="45"/>
  </r>
  <r>
    <x v="23"/>
    <x v="1"/>
    <n v="1166"/>
    <x v="46"/>
  </r>
  <r>
    <x v="24"/>
    <x v="0"/>
    <n v="206"/>
    <x v="47"/>
  </r>
  <r>
    <x v="25"/>
    <x v="2"/>
    <n v="1037"/>
    <x v="48"/>
  </r>
  <r>
    <x v="26"/>
    <x v="2"/>
    <n v="857"/>
    <x v="49"/>
  </r>
  <r>
    <x v="27"/>
    <x v="2"/>
    <n v="864"/>
    <x v="50"/>
  </r>
  <r>
    <x v="28"/>
    <x v="1"/>
    <n v="208"/>
    <x v="51"/>
  </r>
  <r>
    <x v="29"/>
    <x v="1"/>
    <n v="1117"/>
    <x v="52"/>
  </r>
  <r>
    <x v="30"/>
    <x v="2"/>
    <n v="8536"/>
    <x v="53"/>
  </r>
  <r>
    <x v="31"/>
    <x v="10"/>
    <n v="472"/>
    <x v="54"/>
  </r>
  <r>
    <x v="31"/>
    <x v="10"/>
    <n v="127.5"/>
    <x v="55"/>
  </r>
  <r>
    <x v="31"/>
    <x v="0"/>
    <n v="3289"/>
    <x v="56"/>
  </r>
  <r>
    <x v="32"/>
    <x v="4"/>
    <n v="1079"/>
    <x v="57"/>
  </r>
  <r>
    <x v="32"/>
    <x v="4"/>
    <n v="2782"/>
    <x v="58"/>
  </r>
  <r>
    <x v="32"/>
    <x v="4"/>
    <n v="981"/>
    <x v="59"/>
  </r>
  <r>
    <x v="33"/>
    <x v="4"/>
    <n v="1929"/>
    <x v="60"/>
  </r>
  <r>
    <x v="33"/>
    <x v="1"/>
    <n v="949"/>
    <x v="61"/>
  </r>
  <r>
    <x v="34"/>
    <x v="2"/>
    <n v="1133"/>
    <x v="0"/>
  </r>
  <r>
    <x v="34"/>
    <x v="2"/>
    <n v="1123"/>
    <x v="62"/>
  </r>
  <r>
    <x v="35"/>
    <x v="2"/>
    <n v="200"/>
    <x v="24"/>
  </r>
  <r>
    <x v="35"/>
    <x v="2"/>
    <n v="200"/>
    <x v="24"/>
  </r>
  <r>
    <x v="35"/>
    <x v="8"/>
    <n v="1600"/>
    <x v="63"/>
  </r>
  <r>
    <x v="36"/>
    <x v="1"/>
    <n v="224"/>
    <x v="64"/>
  </r>
  <r>
    <x v="36"/>
    <x v="2"/>
    <n v="403"/>
    <x v="65"/>
  </r>
  <r>
    <x v="36"/>
    <x v="2"/>
    <n v="600"/>
    <x v="66"/>
  </r>
  <r>
    <x v="37"/>
    <x v="2"/>
    <n v="572"/>
    <x v="67"/>
  </r>
  <r>
    <x v="37"/>
    <x v="1"/>
    <n v="380"/>
    <x v="68"/>
  </r>
  <r>
    <x v="38"/>
    <x v="2"/>
    <n v="315"/>
    <x v="69"/>
  </r>
  <r>
    <x v="38"/>
    <x v="0"/>
    <n v="1697"/>
    <x v="70"/>
  </r>
  <r>
    <x v="39"/>
    <x v="4"/>
    <n v="400"/>
    <x v="71"/>
  </r>
  <r>
    <x v="40"/>
    <x v="4"/>
    <n v="340"/>
    <x v="72"/>
  </r>
  <r>
    <x v="41"/>
    <x v="1"/>
    <n v="757"/>
    <x v="73"/>
  </r>
  <r>
    <x v="41"/>
    <x v="4"/>
    <n v="1015"/>
    <x v="74"/>
  </r>
  <r>
    <x v="42"/>
    <x v="1"/>
    <n v="1756"/>
    <x v="75"/>
  </r>
  <r>
    <x v="43"/>
    <x v="1"/>
    <n v="78"/>
    <x v="76"/>
  </r>
  <r>
    <x v="44"/>
    <x v="1"/>
    <n v="340"/>
    <x v="72"/>
  </r>
  <r>
    <x v="44"/>
    <x v="4"/>
    <n v="508"/>
    <x v="1"/>
  </r>
  <r>
    <x v="45"/>
    <x v="4"/>
    <n v="1523"/>
    <x v="77"/>
  </r>
  <r>
    <x v="45"/>
    <x v="1"/>
    <n v="875"/>
    <x v="78"/>
  </r>
  <r>
    <x v="46"/>
    <x v="5"/>
    <n v="328"/>
    <x v="79"/>
  </r>
  <r>
    <x v="46"/>
    <x v="5"/>
    <n v="1307"/>
    <x v="80"/>
  </r>
  <r>
    <x v="47"/>
    <x v="1"/>
    <n v="360"/>
    <x v="10"/>
  </r>
  <r>
    <x v="47"/>
    <x v="1"/>
    <n v="362"/>
    <x v="81"/>
  </r>
  <r>
    <x v="47"/>
    <x v="7"/>
    <n v="356"/>
    <x v="82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  <r>
    <x v="48"/>
    <x v="11"/>
    <m/>
    <x v="8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9">
  <r>
    <s v="DRC001"/>
    <x v="0"/>
    <x v="0"/>
  </r>
  <r>
    <s v="DRC001"/>
    <x v="1"/>
    <x v="1"/>
  </r>
  <r>
    <s v="DRC001"/>
    <x v="2"/>
    <x v="2"/>
  </r>
  <r>
    <s v="DRC002"/>
    <x v="1"/>
    <x v="3"/>
  </r>
  <r>
    <s v="DRC003"/>
    <x v="1"/>
    <x v="4"/>
  </r>
  <r>
    <s v="DRC004"/>
    <x v="3"/>
    <x v="5"/>
  </r>
  <r>
    <s v="DRC004"/>
    <x v="0"/>
    <x v="6"/>
  </r>
  <r>
    <s v="DRC004"/>
    <x v="4"/>
    <x v="7"/>
  </r>
  <r>
    <s v="DRC005"/>
    <x v="1"/>
    <x v="8"/>
  </r>
  <r>
    <s v="DRC005"/>
    <x v="5"/>
    <x v="9"/>
  </r>
  <r>
    <s v="DRC006"/>
    <x v="1"/>
    <x v="10"/>
  </r>
  <r>
    <s v="DRC006"/>
    <x v="6"/>
    <x v="11"/>
  </r>
  <r>
    <s v="DRC006"/>
    <x v="2"/>
    <x v="12"/>
  </r>
  <r>
    <s v="DRC006"/>
    <x v="7"/>
    <x v="13"/>
  </r>
  <r>
    <s v="DRC007"/>
    <x v="2"/>
    <x v="14"/>
  </r>
  <r>
    <s v="DRC008"/>
    <x v="3"/>
    <x v="15"/>
  </r>
  <r>
    <s v="DRC008"/>
    <x v="6"/>
    <x v="16"/>
  </r>
  <r>
    <s v="DRC008"/>
    <x v="2"/>
    <x v="17"/>
  </r>
  <r>
    <s v="DRC009"/>
    <x v="3"/>
    <x v="18"/>
  </r>
  <r>
    <s v="DRC009"/>
    <x v="2"/>
    <x v="19"/>
  </r>
  <r>
    <s v="DRC010"/>
    <x v="0"/>
    <x v="20"/>
  </r>
  <r>
    <s v="DRC010"/>
    <x v="8"/>
    <x v="21"/>
  </r>
  <r>
    <s v="DRC010"/>
    <x v="9"/>
    <x v="21"/>
  </r>
  <r>
    <s v="DRC011"/>
    <x v="5"/>
    <x v="22"/>
  </r>
  <r>
    <s v="DRC012"/>
    <x v="2"/>
    <x v="23"/>
  </r>
  <r>
    <s v="DRC013"/>
    <x v="10"/>
    <x v="24"/>
  </r>
  <r>
    <s v="DRC014"/>
    <x v="3"/>
    <x v="25"/>
  </r>
  <r>
    <s v="DRC014"/>
    <x v="5"/>
    <x v="26"/>
  </r>
  <r>
    <s v="DRC014"/>
    <x v="7"/>
    <x v="27"/>
  </r>
  <r>
    <s v="DRC015"/>
    <x v="3"/>
    <x v="28"/>
  </r>
  <r>
    <s v="DRC015"/>
    <x v="10"/>
    <x v="29"/>
  </r>
  <r>
    <s v="DRC016"/>
    <x v="0"/>
    <x v="30"/>
  </r>
  <r>
    <s v="DRC016"/>
    <x v="2"/>
    <x v="31"/>
  </r>
  <r>
    <s v="DRC017"/>
    <x v="3"/>
    <x v="32"/>
  </r>
  <r>
    <s v="DRC017"/>
    <x v="10"/>
    <x v="33"/>
  </r>
  <r>
    <s v="DRC018"/>
    <x v="2"/>
    <x v="34"/>
  </r>
  <r>
    <s v="DRC019"/>
    <x v="2"/>
    <x v="35"/>
  </r>
  <r>
    <s v="DRC020"/>
    <x v="9"/>
    <x v="36"/>
  </r>
  <r>
    <s v="DRC021"/>
    <x v="2"/>
    <x v="37"/>
  </r>
  <r>
    <s v="DRC022"/>
    <x v="1"/>
    <x v="38"/>
  </r>
  <r>
    <s v="DRC023"/>
    <x v="3"/>
    <x v="39"/>
  </r>
  <r>
    <s v="DRC024"/>
    <x v="2"/>
    <x v="40"/>
  </r>
  <r>
    <s v="DRC025"/>
    <x v="0"/>
    <x v="41"/>
  </r>
  <r>
    <s v="DRC026"/>
    <x v="1"/>
    <x v="42"/>
  </r>
  <r>
    <s v="DRC027"/>
    <x v="1"/>
    <x v="43"/>
  </r>
  <r>
    <s v="DRC028"/>
    <x v="1"/>
    <x v="44"/>
  </r>
  <r>
    <s v="DRC029"/>
    <x v="2"/>
    <x v="45"/>
  </r>
  <r>
    <s v="DRC030"/>
    <x v="2"/>
    <x v="46"/>
  </r>
  <r>
    <s v="DRC031"/>
    <x v="1"/>
    <x v="47"/>
  </r>
  <r>
    <s v="DRC032"/>
    <x v="10"/>
    <x v="48"/>
  </r>
  <r>
    <s v="DRC032"/>
    <x v="0"/>
    <x v="49"/>
  </r>
  <r>
    <s v="DRC033"/>
    <x v="3"/>
    <x v="50"/>
  </r>
  <r>
    <s v="DRC034"/>
    <x v="3"/>
    <x v="51"/>
  </r>
  <r>
    <s v="DRC034"/>
    <x v="2"/>
    <x v="52"/>
  </r>
  <r>
    <s v="DRC035"/>
    <x v="1"/>
    <x v="53"/>
  </r>
  <r>
    <s v="DRC036"/>
    <x v="8"/>
    <x v="54"/>
  </r>
  <r>
    <s v="DRC036"/>
    <x v="1"/>
    <x v="55"/>
  </r>
  <r>
    <s v="DRC037"/>
    <x v="1"/>
    <x v="56"/>
  </r>
  <r>
    <s v="DRC037"/>
    <x v="2"/>
    <x v="57"/>
  </r>
  <r>
    <s v="DRC038"/>
    <x v="1"/>
    <x v="58"/>
  </r>
  <r>
    <s v="DRC038"/>
    <x v="2"/>
    <x v="59"/>
  </r>
  <r>
    <s v="DRC039"/>
    <x v="0"/>
    <x v="60"/>
  </r>
  <r>
    <s v="DRC039"/>
    <x v="1"/>
    <x v="61"/>
  </r>
  <r>
    <s v="DRC040"/>
    <x v="3"/>
    <x v="55"/>
  </r>
  <r>
    <s v="DRC041"/>
    <x v="3"/>
    <x v="62"/>
  </r>
  <r>
    <s v="DRC042"/>
    <x v="3"/>
    <x v="63"/>
  </r>
  <r>
    <s v="DRC042"/>
    <x v="2"/>
    <x v="64"/>
  </r>
  <r>
    <s v="DRC043"/>
    <x v="2"/>
    <x v="65"/>
  </r>
  <r>
    <s v="DRC044"/>
    <x v="2"/>
    <x v="66"/>
  </r>
  <r>
    <s v="DRC045"/>
    <x v="3"/>
    <x v="2"/>
  </r>
  <r>
    <s v="DRC045"/>
    <x v="2"/>
    <x v="62"/>
  </r>
  <r>
    <s v="DRC046"/>
    <x v="3"/>
    <x v="67"/>
  </r>
  <r>
    <s v="DRC046"/>
    <x v="2"/>
    <x v="68"/>
  </r>
  <r>
    <s v="DRC047"/>
    <x v="5"/>
    <x v="69"/>
  </r>
  <r>
    <s v="DRC048"/>
    <x v="2"/>
    <x v="70"/>
  </r>
  <r>
    <s v="DRC048"/>
    <x v="7"/>
    <x v="71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  <r>
    <m/>
    <x v="11"/>
    <x v="7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42">
  <r>
    <s v="DRC001"/>
    <x v="0"/>
    <x v="0"/>
    <x v="0"/>
  </r>
  <r>
    <m/>
    <x v="1"/>
    <x v="0"/>
    <x v="0"/>
  </r>
  <r>
    <s v="DRC002"/>
    <x v="1"/>
    <x v="0"/>
    <x v="0"/>
  </r>
  <r>
    <m/>
    <x v="2"/>
    <x v="0"/>
    <x v="0"/>
  </r>
  <r>
    <m/>
    <x v="0"/>
    <x v="0"/>
    <x v="0"/>
  </r>
  <r>
    <s v="DRC003"/>
    <x v="1"/>
    <x v="1"/>
    <x v="1"/>
  </r>
  <r>
    <m/>
    <x v="2"/>
    <x v="1"/>
    <x v="1"/>
  </r>
  <r>
    <m/>
    <x v="0"/>
    <x v="1"/>
    <x v="1"/>
  </r>
  <r>
    <s v="DRC004"/>
    <x v="2"/>
    <x v="1"/>
    <x v="1"/>
  </r>
  <r>
    <m/>
    <x v="0"/>
    <x v="1"/>
    <x v="1"/>
  </r>
  <r>
    <m/>
    <x v="1"/>
    <x v="2"/>
    <x v="2"/>
  </r>
  <r>
    <m/>
    <x v="3"/>
    <x v="2"/>
    <x v="2"/>
  </r>
  <r>
    <s v="DRC005"/>
    <x v="1"/>
    <x v="1"/>
    <x v="1"/>
  </r>
  <r>
    <m/>
    <x v="2"/>
    <x v="1"/>
    <x v="1"/>
  </r>
  <r>
    <m/>
    <x v="0"/>
    <x v="1"/>
    <x v="1"/>
  </r>
  <r>
    <s v="DRC006"/>
    <x v="1"/>
    <x v="2"/>
    <x v="2"/>
  </r>
  <r>
    <m/>
    <x v="2"/>
    <x v="0"/>
    <x v="0"/>
  </r>
  <r>
    <m/>
    <x v="4"/>
    <x v="2"/>
    <x v="2"/>
  </r>
  <r>
    <m/>
    <x v="0"/>
    <x v="2"/>
    <x v="2"/>
  </r>
  <r>
    <s v="DRC007"/>
    <x v="3"/>
    <x v="0"/>
    <x v="0"/>
  </r>
  <r>
    <m/>
    <x v="2"/>
    <x v="0"/>
    <x v="0"/>
  </r>
  <r>
    <m/>
    <x v="4"/>
    <x v="2"/>
    <x v="2"/>
  </r>
  <r>
    <s v="DRC008"/>
    <x v="2"/>
    <x v="0"/>
    <x v="0"/>
  </r>
  <r>
    <m/>
    <x v="4"/>
    <x v="2"/>
    <x v="2"/>
  </r>
  <r>
    <s v="DRC009"/>
    <x v="1"/>
    <x v="2"/>
    <x v="2"/>
  </r>
  <r>
    <m/>
    <x v="4"/>
    <x v="2"/>
    <x v="2"/>
  </r>
  <r>
    <m/>
    <x v="3"/>
    <x v="2"/>
    <x v="2"/>
  </r>
  <r>
    <m/>
    <x v="2"/>
    <x v="0"/>
    <x v="0"/>
  </r>
  <r>
    <s v="DRC010"/>
    <x v="0"/>
    <x v="2"/>
    <x v="2"/>
  </r>
  <r>
    <m/>
    <x v="1"/>
    <x v="2"/>
    <x v="2"/>
  </r>
  <r>
    <m/>
    <x v="2"/>
    <x v="0"/>
    <x v="0"/>
  </r>
  <r>
    <m/>
    <x v="5"/>
    <x v="0"/>
    <x v="0"/>
  </r>
  <r>
    <s v="DRC011"/>
    <x v="1"/>
    <x v="0"/>
    <x v="0"/>
  </r>
  <r>
    <m/>
    <x v="2"/>
    <x v="0"/>
    <x v="0"/>
  </r>
  <r>
    <m/>
    <x v="5"/>
    <x v="0"/>
    <x v="0"/>
  </r>
  <r>
    <s v="DRC012"/>
    <x v="1"/>
    <x v="0"/>
    <x v="0"/>
  </r>
  <r>
    <m/>
    <x v="2"/>
    <x v="0"/>
    <x v="0"/>
  </r>
  <r>
    <s v="DRC013"/>
    <x v="6"/>
    <x v="2"/>
    <x v="2"/>
  </r>
  <r>
    <m/>
    <x v="5"/>
    <x v="0"/>
    <x v="0"/>
  </r>
  <r>
    <s v="DRC014"/>
    <x v="1"/>
    <x v="2"/>
    <x v="2"/>
  </r>
  <r>
    <m/>
    <x v="2"/>
    <x v="2"/>
    <x v="2"/>
  </r>
  <r>
    <m/>
    <x v="7"/>
    <x v="2"/>
    <x v="2"/>
  </r>
  <r>
    <s v="DRC015"/>
    <x v="6"/>
    <x v="2"/>
    <x v="2"/>
  </r>
  <r>
    <s v="DRC016"/>
    <x v="6"/>
    <x v="0"/>
    <x v="0"/>
  </r>
  <r>
    <m/>
    <x v="8"/>
    <x v="2"/>
    <x v="2"/>
  </r>
  <r>
    <s v="DRC017"/>
    <x v="1"/>
    <x v="2"/>
    <x v="2"/>
  </r>
  <r>
    <m/>
    <x v="7"/>
    <x v="2"/>
    <x v="2"/>
  </r>
  <r>
    <s v="DRC018"/>
    <x v="1"/>
    <x v="0"/>
    <x v="0"/>
  </r>
  <r>
    <m/>
    <x v="2"/>
    <x v="0"/>
    <x v="0"/>
  </r>
  <r>
    <m/>
    <x v="3"/>
    <x v="0"/>
    <x v="0"/>
  </r>
  <r>
    <s v="DRC019"/>
    <x v="1"/>
    <x v="2"/>
    <x v="2"/>
  </r>
  <r>
    <m/>
    <x v="2"/>
    <x v="2"/>
    <x v="2"/>
  </r>
  <r>
    <s v="DRC020"/>
    <x v="2"/>
    <x v="2"/>
    <x v="2"/>
  </r>
  <r>
    <m/>
    <x v="9"/>
    <x v="2"/>
    <x v="2"/>
  </r>
  <r>
    <s v="DRC021"/>
    <x v="1"/>
    <x v="1"/>
    <x v="1"/>
  </r>
  <r>
    <m/>
    <x v="2"/>
    <x v="1"/>
    <x v="1"/>
  </r>
  <r>
    <s v="DRC022"/>
    <x v="1"/>
    <x v="1"/>
    <x v="1"/>
  </r>
  <r>
    <m/>
    <x v="2"/>
    <x v="1"/>
    <x v="1"/>
  </r>
  <r>
    <m/>
    <x v="5"/>
    <x v="1"/>
    <x v="1"/>
  </r>
  <r>
    <m/>
    <x v="0"/>
    <x v="1"/>
    <x v="1"/>
  </r>
  <r>
    <s v="DRC023"/>
    <x v="1"/>
    <x v="1"/>
    <x v="1"/>
  </r>
  <r>
    <s v="DRC024"/>
    <x v="1"/>
    <x v="2"/>
    <x v="2"/>
  </r>
  <r>
    <m/>
    <x v="2"/>
    <x v="2"/>
    <x v="2"/>
  </r>
  <r>
    <s v="DRC025"/>
    <x v="0"/>
    <x v="3"/>
    <x v="3"/>
  </r>
  <r>
    <m/>
    <x v="4"/>
    <x v="3"/>
    <x v="3"/>
  </r>
  <r>
    <s v="DRC026"/>
    <x v="0"/>
    <x v="2"/>
    <x v="2"/>
  </r>
  <r>
    <m/>
    <x v="2"/>
    <x v="2"/>
    <x v="2"/>
  </r>
  <r>
    <m/>
    <x v="4"/>
    <x v="2"/>
    <x v="2"/>
  </r>
  <r>
    <s v="DRC027"/>
    <x v="0"/>
    <x v="4"/>
    <x v="4"/>
  </r>
  <r>
    <m/>
    <x v="2"/>
    <x v="4"/>
    <x v="4"/>
  </r>
  <r>
    <m/>
    <x v="1"/>
    <x v="4"/>
    <x v="4"/>
  </r>
  <r>
    <s v="DRC028"/>
    <x v="0"/>
    <x v="2"/>
    <x v="2"/>
  </r>
  <r>
    <m/>
    <x v="2"/>
    <x v="2"/>
    <x v="2"/>
  </r>
  <r>
    <m/>
    <x v="1"/>
    <x v="2"/>
    <x v="2"/>
  </r>
  <r>
    <s v="DRC029"/>
    <x v="2"/>
    <x v="4"/>
    <x v="4"/>
  </r>
  <r>
    <m/>
    <x v="1"/>
    <x v="4"/>
    <x v="4"/>
  </r>
  <r>
    <s v="DRC030"/>
    <x v="2"/>
    <x v="2"/>
    <x v="2"/>
  </r>
  <r>
    <m/>
    <x v="1"/>
    <x v="2"/>
    <x v="2"/>
  </r>
  <r>
    <s v="DRC031"/>
    <x v="0"/>
    <x v="2"/>
    <x v="2"/>
  </r>
  <r>
    <m/>
    <x v="2"/>
    <x v="2"/>
    <x v="2"/>
  </r>
  <r>
    <m/>
    <x v="4"/>
    <x v="2"/>
    <x v="2"/>
  </r>
  <r>
    <s v="DRC032"/>
    <x v="1"/>
    <x v="4"/>
    <x v="4"/>
  </r>
  <r>
    <m/>
    <x v="4"/>
    <x v="5"/>
    <x v="5"/>
  </r>
  <r>
    <m/>
    <x v="0"/>
    <x v="5"/>
    <x v="5"/>
  </r>
  <r>
    <s v="DRC033"/>
    <x v="1"/>
    <x v="1"/>
    <x v="1"/>
  </r>
  <r>
    <m/>
    <x v="4"/>
    <x v="1"/>
    <x v="1"/>
  </r>
  <r>
    <m/>
    <x v="3"/>
    <x v="0"/>
    <x v="0"/>
  </r>
  <r>
    <s v="DRC034"/>
    <x v="1"/>
    <x v="1"/>
    <x v="1"/>
  </r>
  <r>
    <s v="DRC035"/>
    <x v="4"/>
    <x v="0"/>
    <x v="0"/>
  </r>
  <r>
    <m/>
    <x v="0"/>
    <x v="0"/>
    <x v="0"/>
  </r>
  <r>
    <m/>
    <x v="2"/>
    <x v="0"/>
    <x v="0"/>
  </r>
  <r>
    <m/>
    <x v="1"/>
    <x v="0"/>
    <x v="0"/>
  </r>
  <r>
    <s v="DRC036"/>
    <x v="0"/>
    <x v="6"/>
    <x v="6"/>
  </r>
  <r>
    <m/>
    <x v="2"/>
    <x v="6"/>
    <x v="6"/>
  </r>
  <r>
    <m/>
    <x v="1"/>
    <x v="6"/>
    <x v="6"/>
  </r>
  <r>
    <s v="DRC037"/>
    <x v="8"/>
    <x v="2"/>
    <x v="2"/>
  </r>
  <r>
    <m/>
    <x v="2"/>
    <x v="2"/>
    <x v="2"/>
  </r>
  <r>
    <m/>
    <x v="0"/>
    <x v="2"/>
    <x v="2"/>
  </r>
  <r>
    <s v="DRC038"/>
    <x v="0"/>
    <x v="6"/>
    <x v="6"/>
  </r>
  <r>
    <m/>
    <x v="2"/>
    <x v="6"/>
    <x v="6"/>
  </r>
  <r>
    <m/>
    <x v="1"/>
    <x v="6"/>
    <x v="6"/>
  </r>
  <r>
    <m/>
    <x v="4"/>
    <x v="6"/>
    <x v="6"/>
  </r>
  <r>
    <s v="DRC039"/>
    <x v="1"/>
    <x v="0"/>
    <x v="0"/>
  </r>
  <r>
    <m/>
    <x v="2"/>
    <x v="0"/>
    <x v="0"/>
  </r>
  <r>
    <m/>
    <x v="0"/>
    <x v="0"/>
    <x v="0"/>
  </r>
  <r>
    <s v="DRC040"/>
    <x v="1"/>
    <x v="2"/>
    <x v="2"/>
  </r>
  <r>
    <s v="DRC041"/>
    <x v="1"/>
    <x v="2"/>
    <x v="2"/>
  </r>
  <r>
    <s v="DRC042"/>
    <x v="1"/>
    <x v="1"/>
    <x v="1"/>
  </r>
  <r>
    <s v="DRC043"/>
    <x v="1"/>
    <x v="2"/>
    <x v="2"/>
  </r>
  <r>
    <m/>
    <x v="2"/>
    <x v="2"/>
    <x v="2"/>
  </r>
  <r>
    <s v="DRC044"/>
    <x v="2"/>
    <x v="0"/>
    <x v="0"/>
  </r>
  <r>
    <m/>
    <x v="8"/>
    <x v="0"/>
    <x v="0"/>
  </r>
  <r>
    <s v="DRC045"/>
    <x v="1"/>
    <x v="2"/>
    <x v="2"/>
  </r>
  <r>
    <m/>
    <x v="6"/>
    <x v="2"/>
    <x v="2"/>
  </r>
  <r>
    <m/>
    <x v="2"/>
    <x v="2"/>
    <x v="2"/>
  </r>
  <r>
    <s v="DRC046"/>
    <x v="8"/>
    <x v="0"/>
    <x v="0"/>
  </r>
  <r>
    <m/>
    <x v="2"/>
    <x v="0"/>
    <x v="0"/>
  </r>
  <r>
    <s v="DRC047"/>
    <x v="2"/>
    <x v="0"/>
    <x v="0"/>
  </r>
  <r>
    <m/>
    <x v="5"/>
    <x v="0"/>
    <x v="0"/>
  </r>
  <r>
    <m/>
    <x v="1"/>
    <x v="0"/>
    <x v="0"/>
  </r>
  <r>
    <s v="DRC048"/>
    <x v="2"/>
    <x v="0"/>
    <x v="0"/>
  </r>
  <r>
    <m/>
    <x v="5"/>
    <x v="0"/>
    <x v="0"/>
  </r>
  <r>
    <m/>
    <x v="1"/>
    <x v="0"/>
    <x v="0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0"/>
    <x v="2"/>
  </r>
  <r>
    <m/>
    <x v="10"/>
    <x v="7"/>
    <x v="7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63">
  <r>
    <s v="DRC001"/>
    <s v="Maïs+Haricot"/>
    <s v="mais"/>
    <s v="haricot"/>
    <s v="manioc"/>
    <n v="0"/>
    <n v="0"/>
    <n v="0"/>
    <n v="0"/>
    <n v="0"/>
    <n v="0"/>
    <n v="0"/>
    <n v="0"/>
    <x v="0"/>
  </r>
  <r>
    <s v="DRC002"/>
    <s v="Haricot+Manioc+Maïs"/>
    <s v="mais"/>
    <s v="haricot"/>
    <s v="manioc"/>
    <n v="0"/>
    <n v="0"/>
    <n v="0"/>
    <n v="0"/>
    <n v="0"/>
    <n v="0"/>
    <n v="0"/>
    <n v="0"/>
    <x v="0"/>
  </r>
  <r>
    <s v="DRC003"/>
    <s v="Haricot;Maïs; Manioc"/>
    <s v="mais"/>
    <s v="haricot"/>
    <s v="manioc"/>
    <n v="0"/>
    <n v="0"/>
    <n v="0"/>
    <n v="0"/>
    <n v="0"/>
    <n v="0"/>
    <n v="0"/>
    <n v="0"/>
    <x v="0"/>
  </r>
  <r>
    <s v="DRC004"/>
    <s v="Manioc+Maïs"/>
    <s v="mais"/>
    <n v="0"/>
    <s v="manioc"/>
    <s v="soja"/>
    <n v="0"/>
    <n v="0"/>
    <n v="0"/>
    <n v="0"/>
    <n v="0"/>
    <n v="0"/>
    <n v="0"/>
    <x v="0"/>
  </r>
  <r>
    <s v="DRC005"/>
    <s v="Haricot+Manioc+Maïs"/>
    <s v="mais"/>
    <s v="haricot"/>
    <s v="manioc"/>
    <n v="0"/>
    <s v="bananier"/>
    <n v="0"/>
    <n v="0"/>
    <n v="0"/>
    <n v="0"/>
    <n v="0"/>
    <n v="0"/>
    <x v="0"/>
  </r>
  <r>
    <s v="DRC006"/>
    <s v="Haricot+Manioc"/>
    <n v="0"/>
    <s v="haricot"/>
    <s v="manioc"/>
    <n v="0"/>
    <s v="bananier"/>
    <s v="groundnut"/>
    <s v="coffee"/>
    <n v="0"/>
    <n v="0"/>
    <n v="0"/>
    <n v="0"/>
    <x v="0"/>
  </r>
  <r>
    <s v="DRC007"/>
    <s v="Soja+Manioc"/>
    <n v="0"/>
    <n v="0"/>
    <s v="manioc"/>
    <s v="soja"/>
    <n v="0"/>
    <s v="groundnut"/>
    <n v="0"/>
    <n v="0"/>
    <n v="0"/>
    <n v="0"/>
    <n v="0"/>
    <x v="0"/>
  </r>
  <r>
    <s v="DRC008"/>
    <s v="Manioc"/>
    <n v="0"/>
    <s v="haricot"/>
    <s v="manioc"/>
    <n v="0"/>
    <n v="0"/>
    <s v="groundnut"/>
    <n v="0"/>
    <n v="0"/>
    <n v="0"/>
    <n v="0"/>
    <n v="0"/>
    <x v="0"/>
  </r>
  <r>
    <s v="DRC009"/>
    <s v="Haricot"/>
    <n v="0"/>
    <s v="haricot"/>
    <s v="manioc"/>
    <s v="soja"/>
    <n v="0"/>
    <s v="groundnut"/>
    <n v="0"/>
    <n v="0"/>
    <n v="0"/>
    <n v="0"/>
    <n v="0"/>
    <x v="0"/>
  </r>
  <r>
    <s v="DRC010"/>
    <s v="Maïs+Pdouces;Manioc+Haricot"/>
    <n v="0"/>
    <s v="haricot"/>
    <s v="manioc"/>
    <n v="0"/>
    <n v="0"/>
    <n v="0"/>
    <n v="0"/>
    <s v="patate douce"/>
    <n v="0"/>
    <n v="0"/>
    <n v="0"/>
    <x v="0"/>
  </r>
  <r>
    <s v="DRC011"/>
    <s v="Haricot+Pdouce+Manioc"/>
    <n v="0"/>
    <s v="haricot"/>
    <s v="manioc"/>
    <n v="0"/>
    <n v="0"/>
    <n v="0"/>
    <n v="0"/>
    <s v="patate douce"/>
    <n v="0"/>
    <n v="0"/>
    <n v="0"/>
    <x v="0"/>
  </r>
  <r>
    <s v="DRC012"/>
    <s v="Manioc + Haricot"/>
    <n v="0"/>
    <s v="haricot"/>
    <s v="manioc"/>
    <n v="0"/>
    <n v="0"/>
    <n v="0"/>
    <n v="0"/>
    <n v="0"/>
    <n v="0"/>
    <n v="0"/>
    <n v="0"/>
    <x v="0"/>
  </r>
  <r>
    <s v="DRC013"/>
    <s v="Banane+Haricot vol"/>
    <n v="0"/>
    <s v="haricot"/>
    <n v="0"/>
    <n v="0"/>
    <s v="bananier"/>
    <n v="0"/>
    <n v="0"/>
    <s v="patate douce"/>
    <s v="haricot vol"/>
    <n v="0"/>
    <n v="0"/>
    <x v="0"/>
  </r>
  <r>
    <s v="DRC014"/>
    <s v="Haricot+Manioc+Taro"/>
    <n v="0"/>
    <s v="haricot"/>
    <s v="manioc"/>
    <n v="0"/>
    <n v="0"/>
    <n v="0"/>
    <n v="0"/>
    <n v="0"/>
    <s v="haricot vol"/>
    <s v="taro"/>
    <s v="oignon"/>
    <x v="0"/>
  </r>
  <r>
    <s v="DRC015"/>
    <s v="Haricot vol+patate douce+taro"/>
    <n v="0"/>
    <n v="0"/>
    <n v="0"/>
    <n v="0"/>
    <n v="0"/>
    <n v="0"/>
    <n v="0"/>
    <s v="patate douce"/>
    <s v="haricot vol"/>
    <s v="taro"/>
    <n v="0"/>
    <x v="0"/>
  </r>
  <r>
    <s v="DRC016"/>
    <s v="Haricot vol+mais"/>
    <n v="0"/>
    <s v="haricot"/>
    <s v="manioc"/>
    <n v="0"/>
    <n v="0"/>
    <n v="0"/>
    <n v="0"/>
    <n v="0"/>
    <s v="haricot vol"/>
    <n v="0"/>
    <n v="0"/>
    <x v="0"/>
  </r>
  <r>
    <s v="DRC017"/>
    <s v="Haricot+taro"/>
    <n v="0"/>
    <s v="haricot"/>
    <n v="0"/>
    <n v="0"/>
    <n v="0"/>
    <n v="0"/>
    <n v="0"/>
    <n v="0"/>
    <n v="0"/>
    <s v="taro"/>
    <n v="0"/>
    <x v="0"/>
  </r>
  <r>
    <s v="DRC018"/>
    <s v="Haricot+manioc+Soja"/>
    <n v="0"/>
    <s v="haricot"/>
    <s v="manioc"/>
    <s v="soja"/>
    <n v="0"/>
    <n v="0"/>
    <n v="0"/>
    <n v="0"/>
    <n v="0"/>
    <n v="0"/>
    <n v="0"/>
    <x v="0"/>
  </r>
  <r>
    <s v="DRC019"/>
    <s v="manioc+Haricot"/>
    <n v="0"/>
    <s v="haricot"/>
    <s v="manioc"/>
    <n v="0"/>
    <n v="0"/>
    <n v="0"/>
    <n v="0"/>
    <n v="0"/>
    <n v="0"/>
    <n v="0"/>
    <n v="0"/>
    <x v="0"/>
  </r>
  <r>
    <s v="DRC020"/>
    <s v="Manioc+sorgho"/>
    <n v="0"/>
    <n v="0"/>
    <s v="manioc"/>
    <n v="0"/>
    <n v="0"/>
    <n v="0"/>
    <n v="0"/>
    <n v="0"/>
    <n v="0"/>
    <n v="0"/>
    <n v="0"/>
    <x v="1"/>
  </r>
  <r>
    <s v="DRC021"/>
    <s v="Haricot+Manioc"/>
    <n v="0"/>
    <s v="haricot"/>
    <s v="manioc"/>
    <n v="0"/>
    <n v="0"/>
    <n v="0"/>
    <n v="0"/>
    <n v="0"/>
    <n v="0"/>
    <n v="0"/>
    <n v="0"/>
    <x v="0"/>
  </r>
  <r>
    <s v="DRC022"/>
    <s v="Haricot+Patate douce+Mais+Manioc"/>
    <s v="mais"/>
    <s v="haricot"/>
    <s v="manioc"/>
    <n v="0"/>
    <n v="0"/>
    <n v="0"/>
    <n v="0"/>
    <s v="patate douce"/>
    <n v="0"/>
    <n v="0"/>
    <n v="0"/>
    <x v="0"/>
  </r>
  <r>
    <s v="DRC023"/>
    <s v="Haricot"/>
    <n v="0"/>
    <s v="haricot"/>
    <n v="0"/>
    <n v="0"/>
    <n v="0"/>
    <n v="0"/>
    <n v="0"/>
    <n v="0"/>
    <n v="0"/>
    <n v="0"/>
    <n v="0"/>
    <x v="0"/>
  </r>
  <r>
    <s v="DRC024"/>
    <s v="Haricot+Manioc"/>
    <n v="0"/>
    <s v="haricot"/>
    <s v="manioc"/>
    <n v="0"/>
    <n v="0"/>
    <n v="0"/>
    <n v="0"/>
    <n v="0"/>
    <n v="0"/>
    <n v="0"/>
    <n v="0"/>
    <x v="0"/>
  </r>
  <r>
    <s v="DRC025"/>
    <s v="AssMaïs+Arachide"/>
    <s v="mais"/>
    <n v="0"/>
    <n v="0"/>
    <n v="0"/>
    <n v="0"/>
    <s v="groundnut"/>
    <n v="0"/>
    <n v="0"/>
    <n v="0"/>
    <n v="0"/>
    <n v="0"/>
    <x v="0"/>
  </r>
  <r>
    <s v="DRC026"/>
    <s v="AssMaïs+Arachide"/>
    <s v="mais"/>
    <n v="0"/>
    <s v="manioc"/>
    <n v="0"/>
    <n v="0"/>
    <s v="groundnut"/>
    <n v="0"/>
    <n v="0"/>
    <n v="0"/>
    <n v="0"/>
    <n v="0"/>
    <x v="0"/>
  </r>
  <r>
    <s v="DRC027"/>
    <s v="AssManioc, Haricot et Maïs"/>
    <s v="mais"/>
    <s v="haricot"/>
    <s v="manioc"/>
    <n v="0"/>
    <n v="0"/>
    <n v="0"/>
    <n v="0"/>
    <n v="0"/>
    <n v="0"/>
    <n v="0"/>
    <n v="0"/>
    <x v="0"/>
  </r>
  <r>
    <s v="DRC028"/>
    <s v="AssManioc+Haricot+Maïs"/>
    <s v="mais"/>
    <s v="haricot"/>
    <s v="manioc"/>
    <n v="0"/>
    <n v="0"/>
    <n v="0"/>
    <n v="0"/>
    <n v="0"/>
    <n v="0"/>
    <n v="0"/>
    <n v="0"/>
    <x v="0"/>
  </r>
  <r>
    <s v="DRC029"/>
    <s v="AssManioc+Haricot"/>
    <n v="0"/>
    <s v="haricot"/>
    <s v="manioc"/>
    <n v="0"/>
    <n v="0"/>
    <n v="0"/>
    <n v="0"/>
    <n v="0"/>
    <n v="0"/>
    <n v="0"/>
    <n v="0"/>
    <x v="0"/>
  </r>
  <r>
    <s v="DRC030"/>
    <s v="manioc+Haricot"/>
    <n v="0"/>
    <s v="haricot"/>
    <s v="manioc"/>
    <n v="0"/>
    <n v="0"/>
    <n v="0"/>
    <n v="0"/>
    <n v="0"/>
    <n v="0"/>
    <n v="0"/>
    <n v="0"/>
    <x v="0"/>
  </r>
  <r>
    <s v="DRC031"/>
    <s v="Manioc+Maïs+Arachide"/>
    <s v="mais"/>
    <n v="0"/>
    <s v="manioc"/>
    <n v="0"/>
    <n v="0"/>
    <s v="groundnut"/>
    <n v="0"/>
    <n v="0"/>
    <n v="0"/>
    <n v="0"/>
    <n v="0"/>
    <x v="0"/>
  </r>
  <r>
    <s v="DRC032"/>
    <s v="Haricot et Café"/>
    <s v="mais"/>
    <s v="haricot"/>
    <n v="0"/>
    <n v="0"/>
    <n v="0"/>
    <s v="groundnut"/>
    <s v="coffee"/>
    <n v="0"/>
    <n v="0"/>
    <s v="taro"/>
    <n v="0"/>
    <x v="0"/>
  </r>
  <r>
    <s v="DRC033"/>
    <s v="Haricot"/>
    <n v="0"/>
    <s v="haricot"/>
    <n v="0"/>
    <s v="soja"/>
    <n v="0"/>
    <s v="groundnut"/>
    <n v="0"/>
    <n v="0"/>
    <n v="0"/>
    <n v="0"/>
    <n v="0"/>
    <x v="0"/>
  </r>
  <r>
    <s v="DRC034"/>
    <s v="Haricot"/>
    <n v="0"/>
    <s v="haricot"/>
    <s v="manioc"/>
    <s v="soja"/>
    <n v="0"/>
    <n v="0"/>
    <n v="0"/>
    <n v="0"/>
    <n v="0"/>
    <n v="0"/>
    <n v="0"/>
    <x v="0"/>
  </r>
  <r>
    <s v="DRC035"/>
    <s v="Arachide+Maïs+Manioc+Haricot"/>
    <s v="mais"/>
    <s v="haricot"/>
    <s v="manioc"/>
    <n v="0"/>
    <n v="0"/>
    <s v="groundnut"/>
    <n v="0"/>
    <n v="0"/>
    <n v="0"/>
    <n v="0"/>
    <n v="0"/>
    <x v="0"/>
  </r>
  <r>
    <s v="DRC036"/>
    <s v="AssHaricot+Manioc+Maïs"/>
    <s v="mais"/>
    <s v="haricot"/>
    <s v="manioc"/>
    <n v="0"/>
    <n v="0"/>
    <n v="0"/>
    <n v="0"/>
    <s v="patate douce"/>
    <n v="0"/>
    <n v="0"/>
    <n v="0"/>
    <x v="0"/>
  </r>
  <r>
    <s v="DRC037"/>
    <s v="Haricot et Manioc"/>
    <s v="mais"/>
    <s v="haricot"/>
    <s v="manioc"/>
    <n v="0"/>
    <n v="0"/>
    <n v="0"/>
    <n v="0"/>
    <n v="0"/>
    <n v="0"/>
    <n v="0"/>
    <n v="0"/>
    <x v="0"/>
  </r>
  <r>
    <s v="DRC038"/>
    <s v="Haricot+Manioc+Maïs"/>
    <s v="mais"/>
    <s v="haricot"/>
    <s v="manioc"/>
    <n v="0"/>
    <n v="0"/>
    <s v="groundnut"/>
    <n v="0"/>
    <n v="0"/>
    <n v="0"/>
    <n v="0"/>
    <n v="0"/>
    <x v="0"/>
  </r>
  <r>
    <s v="DRC039"/>
    <s v="Haricot+Manioc+Maïs"/>
    <s v="mais"/>
    <s v="haricot"/>
    <s v="manioc"/>
    <n v="0"/>
    <n v="0"/>
    <n v="0"/>
    <n v="0"/>
    <n v="0"/>
    <n v="0"/>
    <n v="0"/>
    <n v="0"/>
    <x v="0"/>
  </r>
  <r>
    <s v="DRC040"/>
    <s v="Haricot"/>
    <n v="0"/>
    <s v="haricot"/>
    <n v="0"/>
    <n v="0"/>
    <n v="0"/>
    <n v="0"/>
    <n v="0"/>
    <n v="0"/>
    <n v="0"/>
    <n v="0"/>
    <n v="0"/>
    <x v="0"/>
  </r>
  <r>
    <s v="DRC041"/>
    <s v="Haricot"/>
    <n v="0"/>
    <s v="haricot"/>
    <n v="0"/>
    <n v="0"/>
    <n v="0"/>
    <n v="0"/>
    <n v="0"/>
    <n v="0"/>
    <n v="0"/>
    <n v="0"/>
    <n v="0"/>
    <x v="0"/>
  </r>
  <r>
    <s v="DRC042"/>
    <s v="Haricot+Manioc"/>
    <n v="0"/>
    <s v="haricot"/>
    <s v="manioc"/>
    <n v="0"/>
    <n v="0"/>
    <n v="0"/>
    <n v="0"/>
    <n v="0"/>
    <n v="0"/>
    <n v="0"/>
    <n v="0"/>
    <x v="0"/>
  </r>
  <r>
    <s v="DRC043"/>
    <s v="manioc+Haricot"/>
    <n v="0"/>
    <s v="haricot"/>
    <s v="manioc"/>
    <n v="0"/>
    <n v="0"/>
    <n v="0"/>
    <n v="0"/>
    <n v="0"/>
    <n v="0"/>
    <n v="0"/>
    <n v="0"/>
    <x v="0"/>
  </r>
  <r>
    <s v="DRC044"/>
    <s v="manioc+Haricot"/>
    <n v="0"/>
    <s v="haricot"/>
    <s v="manioc"/>
    <n v="0"/>
    <n v="0"/>
    <n v="0"/>
    <n v="0"/>
    <n v="0"/>
    <n v="0"/>
    <n v="0"/>
    <n v="0"/>
    <x v="0"/>
  </r>
  <r>
    <s v="DRC045"/>
    <s v="Haricot+Manioc"/>
    <n v="0"/>
    <s v="haricot"/>
    <s v="manioc"/>
    <n v="0"/>
    <n v="0"/>
    <n v="0"/>
    <n v="0"/>
    <n v="0"/>
    <s v="haricot vol"/>
    <n v="0"/>
    <n v="0"/>
    <x v="0"/>
  </r>
  <r>
    <s v="DRC046"/>
    <s v="Haricot"/>
    <n v="0"/>
    <s v="haricot"/>
    <s v="manioc"/>
    <n v="0"/>
    <n v="0"/>
    <n v="0"/>
    <n v="0"/>
    <n v="0"/>
    <n v="0"/>
    <n v="0"/>
    <n v="0"/>
    <x v="0"/>
  </r>
  <r>
    <s v="DRC047"/>
    <s v="Manioc+Patate douce +Haricot"/>
    <n v="0"/>
    <s v="haricot"/>
    <s v="manioc"/>
    <n v="0"/>
    <n v="0"/>
    <n v="0"/>
    <n v="0"/>
    <s v="patate douce"/>
    <n v="0"/>
    <n v="0"/>
    <n v="0"/>
    <x v="0"/>
  </r>
  <r>
    <s v="DRC048"/>
    <s v="Patate douce"/>
    <n v="0"/>
    <s v="haricot"/>
    <s v="manioc"/>
    <n v="0"/>
    <n v="0"/>
    <n v="0"/>
    <n v="0"/>
    <s v="patate douce"/>
    <n v="0"/>
    <n v="0"/>
    <n v="0"/>
    <x v="0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  <r>
    <m/>
    <m/>
    <m/>
    <m/>
    <m/>
    <m/>
    <m/>
    <m/>
    <m/>
    <m/>
    <m/>
    <m/>
    <m/>
    <x v="2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63">
  <r>
    <x v="0"/>
    <x v="0"/>
    <s v="Maïs+Haricot"/>
    <x v="0"/>
    <x v="0"/>
    <x v="0"/>
    <x v="0"/>
    <x v="0"/>
    <x v="0"/>
    <x v="0"/>
    <x v="0"/>
    <x v="0"/>
    <x v="0"/>
    <x v="0"/>
    <x v="0"/>
  </r>
  <r>
    <x v="0"/>
    <x v="1"/>
    <s v="Haricot+Manioc+Maïs"/>
    <x v="0"/>
    <x v="0"/>
    <x v="0"/>
    <x v="0"/>
    <x v="0"/>
    <x v="0"/>
    <x v="0"/>
    <x v="0"/>
    <x v="0"/>
    <x v="0"/>
    <x v="0"/>
    <x v="0"/>
  </r>
  <r>
    <x v="0"/>
    <x v="2"/>
    <s v="Haricot;Maïs; Manioc"/>
    <x v="0"/>
    <x v="0"/>
    <x v="0"/>
    <x v="0"/>
    <x v="0"/>
    <x v="0"/>
    <x v="0"/>
    <x v="0"/>
    <x v="0"/>
    <x v="0"/>
    <x v="0"/>
    <x v="0"/>
  </r>
  <r>
    <x v="0"/>
    <x v="3"/>
    <s v="Manioc+Maïs"/>
    <x v="0"/>
    <x v="1"/>
    <x v="0"/>
    <x v="1"/>
    <x v="0"/>
    <x v="0"/>
    <x v="0"/>
    <x v="0"/>
    <x v="0"/>
    <x v="0"/>
    <x v="0"/>
    <x v="0"/>
  </r>
  <r>
    <x v="0"/>
    <x v="4"/>
    <s v="Haricot+Manioc+Maïs"/>
    <x v="0"/>
    <x v="0"/>
    <x v="0"/>
    <x v="0"/>
    <x v="1"/>
    <x v="0"/>
    <x v="0"/>
    <x v="0"/>
    <x v="0"/>
    <x v="0"/>
    <x v="0"/>
    <x v="0"/>
  </r>
  <r>
    <x v="1"/>
    <x v="5"/>
    <s v="Haricot+Manioc"/>
    <x v="1"/>
    <x v="0"/>
    <x v="0"/>
    <x v="0"/>
    <x v="1"/>
    <x v="1"/>
    <x v="1"/>
    <x v="0"/>
    <x v="0"/>
    <x v="0"/>
    <x v="0"/>
    <x v="0"/>
  </r>
  <r>
    <x v="1"/>
    <x v="6"/>
    <s v="Soja+Manioc"/>
    <x v="1"/>
    <x v="1"/>
    <x v="0"/>
    <x v="1"/>
    <x v="0"/>
    <x v="1"/>
    <x v="0"/>
    <x v="0"/>
    <x v="0"/>
    <x v="0"/>
    <x v="0"/>
    <x v="0"/>
  </r>
  <r>
    <x v="1"/>
    <x v="7"/>
    <s v="Manioc"/>
    <x v="1"/>
    <x v="0"/>
    <x v="0"/>
    <x v="0"/>
    <x v="0"/>
    <x v="1"/>
    <x v="0"/>
    <x v="0"/>
    <x v="0"/>
    <x v="0"/>
    <x v="0"/>
    <x v="0"/>
  </r>
  <r>
    <x v="1"/>
    <x v="8"/>
    <s v="Haricot"/>
    <x v="1"/>
    <x v="0"/>
    <x v="0"/>
    <x v="1"/>
    <x v="0"/>
    <x v="1"/>
    <x v="0"/>
    <x v="0"/>
    <x v="0"/>
    <x v="0"/>
    <x v="0"/>
    <x v="0"/>
  </r>
  <r>
    <x v="2"/>
    <x v="9"/>
    <s v="Maïs+Pdouces;Manioc+Haricot"/>
    <x v="1"/>
    <x v="0"/>
    <x v="0"/>
    <x v="0"/>
    <x v="0"/>
    <x v="0"/>
    <x v="0"/>
    <x v="1"/>
    <x v="0"/>
    <x v="0"/>
    <x v="0"/>
    <x v="0"/>
  </r>
  <r>
    <x v="3"/>
    <x v="10"/>
    <s v="Haricot+Pdouce+Manioc"/>
    <x v="1"/>
    <x v="0"/>
    <x v="0"/>
    <x v="0"/>
    <x v="0"/>
    <x v="0"/>
    <x v="0"/>
    <x v="1"/>
    <x v="0"/>
    <x v="0"/>
    <x v="0"/>
    <x v="0"/>
  </r>
  <r>
    <x v="3"/>
    <x v="11"/>
    <s v="Manioc + Haricot"/>
    <x v="1"/>
    <x v="0"/>
    <x v="0"/>
    <x v="0"/>
    <x v="0"/>
    <x v="0"/>
    <x v="0"/>
    <x v="0"/>
    <x v="0"/>
    <x v="0"/>
    <x v="0"/>
    <x v="0"/>
  </r>
  <r>
    <x v="3"/>
    <x v="12"/>
    <s v="Banane+Haricot vol"/>
    <x v="1"/>
    <x v="0"/>
    <x v="1"/>
    <x v="0"/>
    <x v="1"/>
    <x v="0"/>
    <x v="0"/>
    <x v="1"/>
    <x v="1"/>
    <x v="0"/>
    <x v="0"/>
    <x v="0"/>
  </r>
  <r>
    <x v="3"/>
    <x v="13"/>
    <s v="Haricot+Manioc+Taro"/>
    <x v="1"/>
    <x v="0"/>
    <x v="0"/>
    <x v="0"/>
    <x v="0"/>
    <x v="0"/>
    <x v="0"/>
    <x v="0"/>
    <x v="1"/>
    <x v="1"/>
    <x v="1"/>
    <x v="0"/>
  </r>
  <r>
    <x v="2"/>
    <x v="14"/>
    <s v="Haricot vol+patate douce+taro"/>
    <x v="1"/>
    <x v="1"/>
    <x v="1"/>
    <x v="0"/>
    <x v="0"/>
    <x v="0"/>
    <x v="0"/>
    <x v="1"/>
    <x v="1"/>
    <x v="1"/>
    <x v="0"/>
    <x v="0"/>
  </r>
  <r>
    <x v="2"/>
    <x v="15"/>
    <s v="Haricot vol+mais"/>
    <x v="1"/>
    <x v="0"/>
    <x v="0"/>
    <x v="0"/>
    <x v="0"/>
    <x v="0"/>
    <x v="0"/>
    <x v="0"/>
    <x v="1"/>
    <x v="0"/>
    <x v="0"/>
    <x v="0"/>
  </r>
  <r>
    <x v="2"/>
    <x v="16"/>
    <s v="Haricot+taro"/>
    <x v="1"/>
    <x v="0"/>
    <x v="1"/>
    <x v="0"/>
    <x v="0"/>
    <x v="0"/>
    <x v="0"/>
    <x v="0"/>
    <x v="0"/>
    <x v="1"/>
    <x v="0"/>
    <x v="0"/>
  </r>
  <r>
    <x v="3"/>
    <x v="17"/>
    <s v="Haricot+manioc+Soja"/>
    <x v="1"/>
    <x v="0"/>
    <x v="0"/>
    <x v="1"/>
    <x v="0"/>
    <x v="0"/>
    <x v="0"/>
    <x v="0"/>
    <x v="0"/>
    <x v="0"/>
    <x v="0"/>
    <x v="0"/>
  </r>
  <r>
    <x v="3"/>
    <x v="18"/>
    <s v="manioc+Haricot"/>
    <x v="1"/>
    <x v="0"/>
    <x v="0"/>
    <x v="0"/>
    <x v="0"/>
    <x v="0"/>
    <x v="0"/>
    <x v="0"/>
    <x v="0"/>
    <x v="0"/>
    <x v="0"/>
    <x v="0"/>
  </r>
  <r>
    <x v="3"/>
    <x v="19"/>
    <s v="Manioc+sorgho"/>
    <x v="1"/>
    <x v="1"/>
    <x v="0"/>
    <x v="0"/>
    <x v="0"/>
    <x v="0"/>
    <x v="0"/>
    <x v="0"/>
    <x v="0"/>
    <x v="0"/>
    <x v="0"/>
    <x v="1"/>
  </r>
  <r>
    <x v="2"/>
    <x v="20"/>
    <s v="Haricot+Manioc"/>
    <x v="1"/>
    <x v="0"/>
    <x v="0"/>
    <x v="0"/>
    <x v="0"/>
    <x v="0"/>
    <x v="0"/>
    <x v="0"/>
    <x v="0"/>
    <x v="0"/>
    <x v="0"/>
    <x v="0"/>
  </r>
  <r>
    <x v="2"/>
    <x v="21"/>
    <s v="Haricot+Patate douce+Mais+Manioc"/>
    <x v="0"/>
    <x v="0"/>
    <x v="0"/>
    <x v="0"/>
    <x v="0"/>
    <x v="0"/>
    <x v="0"/>
    <x v="1"/>
    <x v="0"/>
    <x v="0"/>
    <x v="0"/>
    <x v="0"/>
  </r>
  <r>
    <x v="2"/>
    <x v="22"/>
    <s v="Haricot"/>
    <x v="1"/>
    <x v="0"/>
    <x v="1"/>
    <x v="0"/>
    <x v="0"/>
    <x v="0"/>
    <x v="0"/>
    <x v="0"/>
    <x v="0"/>
    <x v="0"/>
    <x v="0"/>
    <x v="0"/>
  </r>
  <r>
    <x v="3"/>
    <x v="23"/>
    <s v="Haricot+Manioc"/>
    <x v="1"/>
    <x v="0"/>
    <x v="0"/>
    <x v="0"/>
    <x v="0"/>
    <x v="0"/>
    <x v="0"/>
    <x v="0"/>
    <x v="0"/>
    <x v="0"/>
    <x v="0"/>
    <x v="0"/>
  </r>
  <r>
    <x v="1"/>
    <x v="24"/>
    <s v="AssMaïs+Arachide"/>
    <x v="0"/>
    <x v="1"/>
    <x v="1"/>
    <x v="0"/>
    <x v="0"/>
    <x v="1"/>
    <x v="0"/>
    <x v="0"/>
    <x v="0"/>
    <x v="0"/>
    <x v="0"/>
    <x v="0"/>
  </r>
  <r>
    <x v="1"/>
    <x v="25"/>
    <s v="AssMaïs+Arachide"/>
    <x v="0"/>
    <x v="1"/>
    <x v="0"/>
    <x v="0"/>
    <x v="0"/>
    <x v="1"/>
    <x v="0"/>
    <x v="0"/>
    <x v="0"/>
    <x v="0"/>
    <x v="0"/>
    <x v="0"/>
  </r>
  <r>
    <x v="0"/>
    <x v="26"/>
    <s v="AssManioc, Haricot et Maïs"/>
    <x v="0"/>
    <x v="0"/>
    <x v="0"/>
    <x v="0"/>
    <x v="0"/>
    <x v="0"/>
    <x v="0"/>
    <x v="0"/>
    <x v="0"/>
    <x v="0"/>
    <x v="0"/>
    <x v="0"/>
  </r>
  <r>
    <x v="0"/>
    <x v="27"/>
    <s v="AssManioc+Haricot+Maïs"/>
    <x v="0"/>
    <x v="0"/>
    <x v="0"/>
    <x v="0"/>
    <x v="0"/>
    <x v="0"/>
    <x v="0"/>
    <x v="0"/>
    <x v="0"/>
    <x v="0"/>
    <x v="0"/>
    <x v="0"/>
  </r>
  <r>
    <x v="0"/>
    <x v="28"/>
    <s v="AssManioc+Haricot"/>
    <x v="1"/>
    <x v="0"/>
    <x v="0"/>
    <x v="0"/>
    <x v="0"/>
    <x v="0"/>
    <x v="0"/>
    <x v="0"/>
    <x v="0"/>
    <x v="0"/>
    <x v="0"/>
    <x v="0"/>
  </r>
  <r>
    <x v="0"/>
    <x v="29"/>
    <s v="manioc+Haricot"/>
    <x v="1"/>
    <x v="0"/>
    <x v="0"/>
    <x v="0"/>
    <x v="0"/>
    <x v="0"/>
    <x v="0"/>
    <x v="0"/>
    <x v="0"/>
    <x v="0"/>
    <x v="0"/>
    <x v="0"/>
  </r>
  <r>
    <x v="1"/>
    <x v="30"/>
    <s v="Manioc+Maïs+Arachide"/>
    <x v="0"/>
    <x v="1"/>
    <x v="0"/>
    <x v="0"/>
    <x v="0"/>
    <x v="1"/>
    <x v="0"/>
    <x v="0"/>
    <x v="0"/>
    <x v="0"/>
    <x v="0"/>
    <x v="0"/>
  </r>
  <r>
    <x v="1"/>
    <x v="31"/>
    <s v="Haricot et Café"/>
    <x v="0"/>
    <x v="0"/>
    <x v="1"/>
    <x v="0"/>
    <x v="0"/>
    <x v="1"/>
    <x v="1"/>
    <x v="0"/>
    <x v="0"/>
    <x v="1"/>
    <x v="0"/>
    <x v="0"/>
  </r>
  <r>
    <x v="1"/>
    <x v="32"/>
    <s v="Haricot"/>
    <x v="1"/>
    <x v="0"/>
    <x v="1"/>
    <x v="1"/>
    <x v="0"/>
    <x v="1"/>
    <x v="0"/>
    <x v="0"/>
    <x v="0"/>
    <x v="0"/>
    <x v="0"/>
    <x v="0"/>
  </r>
  <r>
    <x v="1"/>
    <x v="33"/>
    <s v="Haricot"/>
    <x v="1"/>
    <x v="0"/>
    <x v="0"/>
    <x v="1"/>
    <x v="0"/>
    <x v="0"/>
    <x v="0"/>
    <x v="0"/>
    <x v="0"/>
    <x v="0"/>
    <x v="0"/>
    <x v="0"/>
  </r>
  <r>
    <x v="1"/>
    <x v="34"/>
    <s v="Arachide+Maïs+Manioc+Haricot"/>
    <x v="0"/>
    <x v="0"/>
    <x v="0"/>
    <x v="0"/>
    <x v="0"/>
    <x v="1"/>
    <x v="0"/>
    <x v="0"/>
    <x v="0"/>
    <x v="0"/>
    <x v="0"/>
    <x v="0"/>
  </r>
  <r>
    <x v="0"/>
    <x v="35"/>
    <s v="AssHaricot+Manioc+Maïs"/>
    <x v="0"/>
    <x v="0"/>
    <x v="0"/>
    <x v="0"/>
    <x v="0"/>
    <x v="0"/>
    <x v="0"/>
    <x v="1"/>
    <x v="0"/>
    <x v="0"/>
    <x v="0"/>
    <x v="0"/>
  </r>
  <r>
    <x v="0"/>
    <x v="36"/>
    <s v="Haricot et Manioc"/>
    <x v="0"/>
    <x v="0"/>
    <x v="0"/>
    <x v="0"/>
    <x v="0"/>
    <x v="0"/>
    <x v="0"/>
    <x v="0"/>
    <x v="0"/>
    <x v="0"/>
    <x v="0"/>
    <x v="0"/>
  </r>
  <r>
    <x v="1"/>
    <x v="37"/>
    <s v="Haricot+Manioc+Maïs"/>
    <x v="0"/>
    <x v="0"/>
    <x v="0"/>
    <x v="0"/>
    <x v="0"/>
    <x v="1"/>
    <x v="0"/>
    <x v="0"/>
    <x v="0"/>
    <x v="0"/>
    <x v="0"/>
    <x v="0"/>
  </r>
  <r>
    <x v="0"/>
    <x v="38"/>
    <s v="Haricot+Manioc+Maïs"/>
    <x v="0"/>
    <x v="0"/>
    <x v="0"/>
    <x v="0"/>
    <x v="0"/>
    <x v="0"/>
    <x v="0"/>
    <x v="0"/>
    <x v="0"/>
    <x v="0"/>
    <x v="0"/>
    <x v="0"/>
  </r>
  <r>
    <x v="2"/>
    <x v="39"/>
    <s v="Haricot"/>
    <x v="1"/>
    <x v="0"/>
    <x v="1"/>
    <x v="0"/>
    <x v="0"/>
    <x v="0"/>
    <x v="0"/>
    <x v="0"/>
    <x v="0"/>
    <x v="0"/>
    <x v="0"/>
    <x v="0"/>
  </r>
  <r>
    <x v="2"/>
    <x v="40"/>
    <s v="Haricot"/>
    <x v="1"/>
    <x v="0"/>
    <x v="1"/>
    <x v="0"/>
    <x v="0"/>
    <x v="0"/>
    <x v="0"/>
    <x v="0"/>
    <x v="0"/>
    <x v="0"/>
    <x v="0"/>
    <x v="0"/>
  </r>
  <r>
    <x v="2"/>
    <x v="41"/>
    <s v="Haricot+Manioc"/>
    <x v="1"/>
    <x v="0"/>
    <x v="0"/>
    <x v="0"/>
    <x v="0"/>
    <x v="0"/>
    <x v="0"/>
    <x v="0"/>
    <x v="0"/>
    <x v="0"/>
    <x v="0"/>
    <x v="0"/>
  </r>
  <r>
    <x v="3"/>
    <x v="42"/>
    <s v="manioc+Haricot"/>
    <x v="1"/>
    <x v="0"/>
    <x v="0"/>
    <x v="0"/>
    <x v="0"/>
    <x v="0"/>
    <x v="0"/>
    <x v="0"/>
    <x v="0"/>
    <x v="0"/>
    <x v="0"/>
    <x v="0"/>
  </r>
  <r>
    <x v="3"/>
    <x v="43"/>
    <s v="manioc+Haricot"/>
    <x v="1"/>
    <x v="0"/>
    <x v="0"/>
    <x v="0"/>
    <x v="0"/>
    <x v="0"/>
    <x v="0"/>
    <x v="0"/>
    <x v="0"/>
    <x v="0"/>
    <x v="0"/>
    <x v="0"/>
  </r>
  <r>
    <x v="3"/>
    <x v="44"/>
    <s v="Haricot+Manioc"/>
    <x v="1"/>
    <x v="0"/>
    <x v="0"/>
    <x v="0"/>
    <x v="0"/>
    <x v="0"/>
    <x v="0"/>
    <x v="0"/>
    <x v="1"/>
    <x v="0"/>
    <x v="0"/>
    <x v="0"/>
  </r>
  <r>
    <x v="2"/>
    <x v="45"/>
    <s v="Haricot"/>
    <x v="1"/>
    <x v="0"/>
    <x v="0"/>
    <x v="0"/>
    <x v="0"/>
    <x v="0"/>
    <x v="0"/>
    <x v="0"/>
    <x v="0"/>
    <x v="0"/>
    <x v="0"/>
    <x v="0"/>
  </r>
  <r>
    <x v="2"/>
    <x v="46"/>
    <s v="Manioc+Patate douce +Haricot"/>
    <x v="1"/>
    <x v="0"/>
    <x v="0"/>
    <x v="0"/>
    <x v="0"/>
    <x v="0"/>
    <x v="0"/>
    <x v="1"/>
    <x v="0"/>
    <x v="0"/>
    <x v="0"/>
    <x v="0"/>
  </r>
  <r>
    <x v="3"/>
    <x v="47"/>
    <s v="Patate douce"/>
    <x v="1"/>
    <x v="0"/>
    <x v="0"/>
    <x v="0"/>
    <x v="0"/>
    <x v="0"/>
    <x v="0"/>
    <x v="1"/>
    <x v="0"/>
    <x v="0"/>
    <x v="0"/>
    <x v="0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  <r>
    <x v="4"/>
    <x v="48"/>
    <m/>
    <x v="2"/>
    <x v="2"/>
    <x v="2"/>
    <x v="2"/>
    <x v="2"/>
    <x v="2"/>
    <x v="2"/>
    <x v="2"/>
    <x v="2"/>
    <x v="2"/>
    <x v="2"/>
    <x v="2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92">
  <r>
    <x v="0"/>
    <x v="0"/>
    <x v="0"/>
    <x v="0"/>
  </r>
  <r>
    <x v="0"/>
    <x v="0"/>
    <x v="0"/>
    <x v="1"/>
  </r>
  <r>
    <x v="0"/>
    <x v="0"/>
    <x v="0"/>
    <x v="2"/>
  </r>
  <r>
    <x v="0"/>
    <x v="1"/>
    <x v="0"/>
    <x v="3"/>
  </r>
  <r>
    <x v="0"/>
    <x v="2"/>
    <x v="0"/>
    <x v="4"/>
  </r>
  <r>
    <x v="0"/>
    <x v="2"/>
    <x v="0"/>
    <x v="5"/>
  </r>
  <r>
    <x v="0"/>
    <x v="2"/>
    <x v="0"/>
    <x v="6"/>
  </r>
  <r>
    <x v="0"/>
    <x v="3"/>
    <x v="1"/>
    <x v="7"/>
  </r>
  <r>
    <x v="0"/>
    <x v="3"/>
    <x v="0"/>
    <x v="8"/>
  </r>
  <r>
    <x v="0"/>
    <x v="3"/>
    <x v="2"/>
    <x v="9"/>
  </r>
  <r>
    <x v="0"/>
    <x v="4"/>
    <x v="0"/>
    <x v="10"/>
  </r>
  <r>
    <x v="0"/>
    <x v="4"/>
    <x v="3"/>
    <x v="11"/>
  </r>
  <r>
    <x v="1"/>
    <x v="5"/>
    <x v="4"/>
    <x v="12"/>
  </r>
  <r>
    <x v="1"/>
    <x v="5"/>
    <x v="5"/>
    <x v="13"/>
  </r>
  <r>
    <x v="1"/>
    <x v="5"/>
    <x v="0"/>
    <x v="14"/>
  </r>
  <r>
    <x v="1"/>
    <x v="5"/>
    <x v="6"/>
    <x v="15"/>
  </r>
  <r>
    <x v="1"/>
    <x v="6"/>
    <x v="0"/>
    <x v="16"/>
  </r>
  <r>
    <x v="1"/>
    <x v="6"/>
    <x v="0"/>
    <x v="17"/>
  </r>
  <r>
    <x v="1"/>
    <x v="7"/>
    <x v="5"/>
    <x v="18"/>
  </r>
  <r>
    <x v="1"/>
    <x v="7"/>
    <x v="0"/>
    <x v="19"/>
  </r>
  <r>
    <x v="1"/>
    <x v="7"/>
    <x v="2"/>
    <x v="20"/>
  </r>
  <r>
    <x v="1"/>
    <x v="7"/>
    <x v="5"/>
    <x v="21"/>
  </r>
  <r>
    <x v="1"/>
    <x v="7"/>
    <x v="0"/>
    <x v="22"/>
  </r>
  <r>
    <x v="1"/>
    <x v="8"/>
    <x v="2"/>
    <x v="23"/>
  </r>
  <r>
    <x v="1"/>
    <x v="8"/>
    <x v="0"/>
    <x v="24"/>
  </r>
  <r>
    <x v="2"/>
    <x v="9"/>
    <x v="3"/>
    <x v="25"/>
  </r>
  <r>
    <x v="2"/>
    <x v="9"/>
    <x v="0"/>
    <x v="26"/>
  </r>
  <r>
    <x v="2"/>
    <x v="9"/>
    <x v="7"/>
    <x v="25"/>
  </r>
  <r>
    <x v="3"/>
    <x v="10"/>
    <x v="3"/>
    <x v="27"/>
  </r>
  <r>
    <x v="3"/>
    <x v="11"/>
    <x v="0"/>
    <x v="28"/>
  </r>
  <r>
    <x v="3"/>
    <x v="12"/>
    <x v="8"/>
    <x v="29"/>
  </r>
  <r>
    <x v="3"/>
    <x v="12"/>
    <x v="8"/>
    <x v="30"/>
  </r>
  <r>
    <x v="3"/>
    <x v="13"/>
    <x v="3"/>
    <x v="31"/>
  </r>
  <r>
    <x v="3"/>
    <x v="13"/>
    <x v="6"/>
    <x v="32"/>
  </r>
  <r>
    <x v="3"/>
    <x v="13"/>
    <x v="2"/>
    <x v="29"/>
  </r>
  <r>
    <x v="2"/>
    <x v="14"/>
    <x v="8"/>
    <x v="33"/>
  </r>
  <r>
    <x v="2"/>
    <x v="14"/>
    <x v="2"/>
    <x v="34"/>
  </r>
  <r>
    <x v="2"/>
    <x v="15"/>
    <x v="0"/>
    <x v="35"/>
  </r>
  <r>
    <x v="2"/>
    <x v="15"/>
    <x v="0"/>
    <x v="36"/>
  </r>
  <r>
    <x v="2"/>
    <x v="15"/>
    <x v="0"/>
    <x v="37"/>
  </r>
  <r>
    <x v="2"/>
    <x v="16"/>
    <x v="8"/>
    <x v="38"/>
  </r>
  <r>
    <x v="2"/>
    <x v="16"/>
    <x v="2"/>
    <x v="39"/>
  </r>
  <r>
    <x v="3"/>
    <x v="17"/>
    <x v="0"/>
    <x v="40"/>
  </r>
  <r>
    <x v="3"/>
    <x v="18"/>
    <x v="0"/>
    <x v="41"/>
  </r>
  <r>
    <x v="3"/>
    <x v="19"/>
    <x v="9"/>
    <x v="42"/>
  </r>
  <r>
    <x v="2"/>
    <x v="20"/>
    <x v="0"/>
    <x v="43"/>
  </r>
  <r>
    <x v="2"/>
    <x v="21"/>
    <x v="0"/>
    <x v="44"/>
  </r>
  <r>
    <x v="2"/>
    <x v="22"/>
    <x v="2"/>
    <x v="45"/>
  </r>
  <r>
    <x v="3"/>
    <x v="23"/>
    <x v="0"/>
    <x v="46"/>
  </r>
  <r>
    <x v="1"/>
    <x v="24"/>
    <x v="0"/>
    <x v="47"/>
  </r>
  <r>
    <x v="1"/>
    <x v="25"/>
    <x v="0"/>
    <x v="48"/>
  </r>
  <r>
    <x v="0"/>
    <x v="26"/>
    <x v="0"/>
    <x v="49"/>
  </r>
  <r>
    <x v="0"/>
    <x v="27"/>
    <x v="0"/>
    <x v="50"/>
  </r>
  <r>
    <x v="0"/>
    <x v="28"/>
    <x v="0"/>
    <x v="51"/>
  </r>
  <r>
    <x v="0"/>
    <x v="29"/>
    <x v="0"/>
    <x v="52"/>
  </r>
  <r>
    <x v="1"/>
    <x v="30"/>
    <x v="0"/>
    <x v="53"/>
  </r>
  <r>
    <x v="1"/>
    <x v="31"/>
    <x v="8"/>
    <x v="54"/>
  </r>
  <r>
    <x v="1"/>
    <x v="31"/>
    <x v="8"/>
    <x v="55"/>
  </r>
  <r>
    <x v="1"/>
    <x v="31"/>
    <x v="0"/>
    <x v="56"/>
  </r>
  <r>
    <x v="1"/>
    <x v="32"/>
    <x v="2"/>
    <x v="57"/>
  </r>
  <r>
    <x v="1"/>
    <x v="32"/>
    <x v="2"/>
    <x v="58"/>
  </r>
  <r>
    <x v="1"/>
    <x v="32"/>
    <x v="2"/>
    <x v="59"/>
  </r>
  <r>
    <x v="1"/>
    <x v="33"/>
    <x v="2"/>
    <x v="60"/>
  </r>
  <r>
    <x v="1"/>
    <x v="33"/>
    <x v="0"/>
    <x v="61"/>
  </r>
  <r>
    <x v="1"/>
    <x v="34"/>
    <x v="0"/>
    <x v="0"/>
  </r>
  <r>
    <x v="1"/>
    <x v="34"/>
    <x v="0"/>
    <x v="62"/>
  </r>
  <r>
    <x v="0"/>
    <x v="35"/>
    <x v="0"/>
    <x v="24"/>
  </r>
  <r>
    <x v="0"/>
    <x v="35"/>
    <x v="0"/>
    <x v="24"/>
  </r>
  <r>
    <x v="0"/>
    <x v="35"/>
    <x v="3"/>
    <x v="63"/>
  </r>
  <r>
    <x v="0"/>
    <x v="36"/>
    <x v="0"/>
    <x v="64"/>
  </r>
  <r>
    <x v="0"/>
    <x v="36"/>
    <x v="0"/>
    <x v="65"/>
  </r>
  <r>
    <x v="0"/>
    <x v="36"/>
    <x v="0"/>
    <x v="66"/>
  </r>
  <r>
    <x v="1"/>
    <x v="37"/>
    <x v="0"/>
    <x v="67"/>
  </r>
  <r>
    <x v="1"/>
    <x v="37"/>
    <x v="0"/>
    <x v="68"/>
  </r>
  <r>
    <x v="0"/>
    <x v="38"/>
    <x v="0"/>
    <x v="69"/>
  </r>
  <r>
    <x v="0"/>
    <x v="38"/>
    <x v="0"/>
    <x v="70"/>
  </r>
  <r>
    <x v="2"/>
    <x v="39"/>
    <x v="2"/>
    <x v="71"/>
  </r>
  <r>
    <x v="2"/>
    <x v="40"/>
    <x v="2"/>
    <x v="72"/>
  </r>
  <r>
    <x v="2"/>
    <x v="41"/>
    <x v="0"/>
    <x v="73"/>
  </r>
  <r>
    <x v="2"/>
    <x v="41"/>
    <x v="2"/>
    <x v="74"/>
  </r>
  <r>
    <x v="3"/>
    <x v="42"/>
    <x v="0"/>
    <x v="75"/>
  </r>
  <r>
    <x v="3"/>
    <x v="43"/>
    <x v="0"/>
    <x v="76"/>
  </r>
  <r>
    <x v="3"/>
    <x v="44"/>
    <x v="0"/>
    <x v="72"/>
  </r>
  <r>
    <x v="3"/>
    <x v="44"/>
    <x v="2"/>
    <x v="1"/>
  </r>
  <r>
    <x v="2"/>
    <x v="45"/>
    <x v="2"/>
    <x v="77"/>
  </r>
  <r>
    <x v="2"/>
    <x v="45"/>
    <x v="0"/>
    <x v="78"/>
  </r>
  <r>
    <x v="2"/>
    <x v="46"/>
    <x v="3"/>
    <x v="79"/>
  </r>
  <r>
    <x v="2"/>
    <x v="46"/>
    <x v="3"/>
    <x v="80"/>
  </r>
  <r>
    <x v="3"/>
    <x v="47"/>
    <x v="0"/>
    <x v="10"/>
  </r>
  <r>
    <x v="3"/>
    <x v="47"/>
    <x v="0"/>
    <x v="81"/>
  </r>
  <r>
    <x v="3"/>
    <x v="47"/>
    <x v="6"/>
    <x v="82"/>
  </r>
  <r>
    <x v="4"/>
    <x v="48"/>
    <x v="10"/>
    <x v="83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214">
  <r>
    <x v="0"/>
    <s v="DRC001"/>
    <x v="0"/>
    <x v="0"/>
  </r>
  <r>
    <x v="0"/>
    <s v="DRC002"/>
    <x v="0"/>
    <x v="1"/>
  </r>
  <r>
    <x v="0"/>
    <s v="DRC003"/>
    <x v="0"/>
    <x v="2"/>
  </r>
  <r>
    <x v="0"/>
    <s v="DRC004"/>
    <x v="1"/>
    <x v="3"/>
  </r>
  <r>
    <x v="0"/>
    <s v="DRC004"/>
    <x v="0"/>
    <x v="4"/>
  </r>
  <r>
    <x v="0"/>
    <s v="DRC004"/>
    <x v="2"/>
    <x v="5"/>
  </r>
  <r>
    <x v="0"/>
    <s v="DRC005"/>
    <x v="3"/>
    <x v="6"/>
  </r>
  <r>
    <x v="0"/>
    <s v="DRC005"/>
    <x v="0"/>
    <x v="7"/>
  </r>
  <r>
    <x v="1"/>
    <s v="DRC006"/>
    <x v="0"/>
    <x v="8"/>
  </r>
  <r>
    <x v="1"/>
    <s v="DRC006"/>
    <x v="4"/>
    <x v="9"/>
  </r>
  <r>
    <x v="1"/>
    <s v="DRC006"/>
    <x v="5"/>
    <x v="10"/>
  </r>
  <r>
    <x v="1"/>
    <s v="DRC006"/>
    <x v="6"/>
    <x v="11"/>
  </r>
  <r>
    <x v="1"/>
    <s v="DRC007"/>
    <x v="0"/>
    <x v="12"/>
  </r>
  <r>
    <x v="1"/>
    <s v="DRC008"/>
    <x v="1"/>
    <x v="13"/>
  </r>
  <r>
    <x v="1"/>
    <s v="DRC008"/>
    <x v="0"/>
    <x v="14"/>
  </r>
  <r>
    <x v="1"/>
    <s v="DRC008"/>
    <x v="4"/>
    <x v="15"/>
  </r>
  <r>
    <x v="1"/>
    <s v="DRC009"/>
    <x v="1"/>
    <x v="16"/>
  </r>
  <r>
    <x v="1"/>
    <s v="DRC009"/>
    <x v="0"/>
    <x v="17"/>
  </r>
  <r>
    <x v="2"/>
    <s v="DRC010"/>
    <x v="3"/>
    <x v="18"/>
  </r>
  <r>
    <x v="3"/>
    <s v="DRC011"/>
    <x v="0"/>
    <x v="19"/>
  </r>
  <r>
    <x v="2"/>
    <s v="DRC010"/>
    <x v="7"/>
    <x v="18"/>
  </r>
  <r>
    <x v="3"/>
    <s v="DRC011"/>
    <x v="3"/>
    <x v="20"/>
  </r>
  <r>
    <x v="3"/>
    <s v="DRC012"/>
    <x v="0"/>
    <x v="21"/>
  </r>
  <r>
    <x v="3"/>
    <s v="DRC013"/>
    <x v="8"/>
    <x v="22"/>
  </r>
  <r>
    <x v="3"/>
    <s v="DRC014"/>
    <x v="1"/>
    <x v="23"/>
  </r>
  <r>
    <x v="3"/>
    <s v="DRC014"/>
    <x v="3"/>
    <x v="24"/>
  </r>
  <r>
    <x v="3"/>
    <s v="DRC014"/>
    <x v="6"/>
    <x v="25"/>
  </r>
  <r>
    <x v="2"/>
    <s v="DRC015"/>
    <x v="1"/>
    <x v="26"/>
  </r>
  <r>
    <x v="2"/>
    <s v="DRC015"/>
    <x v="8"/>
    <x v="27"/>
  </r>
  <r>
    <x v="2"/>
    <s v="DRC016"/>
    <x v="0"/>
    <x v="28"/>
  </r>
  <r>
    <x v="2"/>
    <s v="DRC017"/>
    <x v="1"/>
    <x v="29"/>
  </r>
  <r>
    <x v="2"/>
    <s v="DRC017"/>
    <x v="8"/>
    <x v="30"/>
  </r>
  <r>
    <x v="3"/>
    <s v="DRC018"/>
    <x v="0"/>
    <x v="31"/>
  </r>
  <r>
    <x v="3"/>
    <s v="DRC019"/>
    <x v="0"/>
    <x v="32"/>
  </r>
  <r>
    <x v="3"/>
    <s v="DRC020"/>
    <x v="9"/>
    <x v="33"/>
  </r>
  <r>
    <x v="2"/>
    <s v="DRC021"/>
    <x v="0"/>
    <x v="34"/>
  </r>
  <r>
    <x v="2"/>
    <s v="DRC022"/>
    <x v="0"/>
    <x v="35"/>
  </r>
  <r>
    <x v="2"/>
    <s v="DRC023"/>
    <x v="1"/>
    <x v="36"/>
  </r>
  <r>
    <x v="3"/>
    <s v="DRC024"/>
    <x v="0"/>
    <x v="37"/>
  </r>
  <r>
    <x v="1"/>
    <s v="DRC025"/>
    <x v="0"/>
    <x v="38"/>
  </r>
  <r>
    <x v="1"/>
    <s v="DRC026"/>
    <x v="0"/>
    <x v="39"/>
  </r>
  <r>
    <x v="0"/>
    <s v="DRC027"/>
    <x v="0"/>
    <x v="40"/>
  </r>
  <r>
    <x v="0"/>
    <s v="DRC028"/>
    <x v="0"/>
    <x v="41"/>
  </r>
  <r>
    <x v="0"/>
    <s v="DRC029"/>
    <x v="0"/>
    <x v="42"/>
  </r>
  <r>
    <x v="0"/>
    <s v="DRC030"/>
    <x v="0"/>
    <x v="43"/>
  </r>
  <r>
    <x v="1"/>
    <s v="DRC031"/>
    <x v="0"/>
    <x v="44"/>
  </r>
  <r>
    <x v="1"/>
    <s v="DRC032"/>
    <x v="8"/>
    <x v="45"/>
  </r>
  <r>
    <x v="1"/>
    <s v="DRC032"/>
    <x v="0"/>
    <x v="46"/>
  </r>
  <r>
    <x v="1"/>
    <s v="DRC033"/>
    <x v="1"/>
    <x v="47"/>
  </r>
  <r>
    <x v="1"/>
    <s v="DRC034"/>
    <x v="1"/>
    <x v="48"/>
  </r>
  <r>
    <x v="1"/>
    <s v="DRC034"/>
    <x v="0"/>
    <x v="49"/>
  </r>
  <r>
    <x v="1"/>
    <s v="DRC035"/>
    <x v="0"/>
    <x v="50"/>
  </r>
  <r>
    <x v="0"/>
    <s v="DRC036"/>
    <x v="3"/>
    <x v="51"/>
  </r>
  <r>
    <x v="0"/>
    <s v="DRC036"/>
    <x v="0"/>
    <x v="52"/>
  </r>
  <r>
    <x v="0"/>
    <s v="DRC037"/>
    <x v="0"/>
    <x v="53"/>
  </r>
  <r>
    <x v="1"/>
    <s v="DRC038"/>
    <x v="0"/>
    <x v="54"/>
  </r>
  <r>
    <x v="0"/>
    <s v="DRC039"/>
    <x v="0"/>
    <x v="55"/>
  </r>
  <r>
    <x v="2"/>
    <s v="DRC040"/>
    <x v="1"/>
    <x v="52"/>
  </r>
  <r>
    <x v="2"/>
    <s v="DRC041"/>
    <x v="1"/>
    <x v="56"/>
  </r>
  <r>
    <x v="2"/>
    <s v="DRC042"/>
    <x v="1"/>
    <x v="57"/>
  </r>
  <r>
    <x v="2"/>
    <s v="DRC042"/>
    <x v="0"/>
    <x v="58"/>
  </r>
  <r>
    <x v="3"/>
    <s v="DRC043"/>
    <x v="0"/>
    <x v="59"/>
  </r>
  <r>
    <x v="3"/>
    <s v="DRC044"/>
    <x v="0"/>
    <x v="60"/>
  </r>
  <r>
    <x v="3"/>
    <s v="DRC045"/>
    <x v="1"/>
    <x v="61"/>
  </r>
  <r>
    <x v="3"/>
    <s v="DRC045"/>
    <x v="0"/>
    <x v="56"/>
  </r>
  <r>
    <x v="2"/>
    <s v="DRC046"/>
    <x v="1"/>
    <x v="62"/>
  </r>
  <r>
    <x v="2"/>
    <s v="DRC046"/>
    <x v="0"/>
    <x v="63"/>
  </r>
  <r>
    <x v="2"/>
    <s v="DRC047"/>
    <x v="3"/>
    <x v="64"/>
  </r>
  <r>
    <x v="3"/>
    <s v="DRC048"/>
    <x v="0"/>
    <x v="65"/>
  </r>
  <r>
    <x v="3"/>
    <s v="DRC048"/>
    <x v="6"/>
    <x v="66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  <r>
    <x v="4"/>
    <m/>
    <x v="10"/>
    <x v="67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64">
  <r>
    <x v="0"/>
    <s v="DRC001"/>
    <x v="0"/>
    <n v="0"/>
    <n v="0"/>
    <n v="0.34399999999999997"/>
    <n v="0"/>
    <n v="0"/>
    <n v="0"/>
    <n v="0"/>
    <n v="0"/>
    <x v="0"/>
  </r>
  <r>
    <x v="0"/>
    <s v="DRC002"/>
    <x v="1"/>
    <n v="0"/>
    <n v="0"/>
    <n v="8.7599999999999997E-2"/>
    <n v="0"/>
    <n v="0"/>
    <n v="0"/>
    <n v="0"/>
    <n v="0"/>
    <x v="1"/>
  </r>
  <r>
    <x v="0"/>
    <s v="DRC003"/>
    <x v="0"/>
    <n v="0"/>
    <n v="0"/>
    <n v="0.30570000000000003"/>
    <n v="0"/>
    <n v="0"/>
    <n v="0"/>
    <n v="0"/>
    <n v="0"/>
    <x v="2"/>
  </r>
  <r>
    <x v="0"/>
    <s v="DRC004"/>
    <x v="0"/>
    <n v="5.4800000000000001E-2"/>
    <n v="0"/>
    <n v="7.4499999999999997E-2"/>
    <n v="0"/>
    <n v="5.8599999999999999E-2"/>
    <n v="0"/>
    <n v="0"/>
    <n v="0"/>
    <x v="3"/>
  </r>
  <r>
    <x v="0"/>
    <s v="DRC005"/>
    <x v="1"/>
    <n v="0"/>
    <n v="0"/>
    <n v="3.5999999999999997E-2"/>
    <n v="7.7200000000000005E-2"/>
    <n v="0"/>
    <n v="0"/>
    <n v="0"/>
    <n v="0"/>
    <x v="4"/>
  </r>
  <r>
    <x v="1"/>
    <s v="DRC006"/>
    <x v="1"/>
    <n v="0"/>
    <n v="0"/>
    <n v="0.18759999999999999"/>
    <n v="0"/>
    <n v="0"/>
    <n v="2.4E-2"/>
    <n v="0"/>
    <n v="0.1326"/>
    <x v="5"/>
  </r>
  <r>
    <x v="1"/>
    <s v="DRC007"/>
    <x v="1"/>
    <n v="0"/>
    <n v="0"/>
    <n v="0.1961"/>
    <n v="0"/>
    <n v="0"/>
    <n v="0"/>
    <n v="0"/>
    <n v="0"/>
    <x v="6"/>
  </r>
  <r>
    <x v="1"/>
    <s v="DRC008"/>
    <x v="2"/>
    <n v="1.34E-2"/>
    <n v="0"/>
    <n v="5.8700000000000002E-2"/>
    <n v="0"/>
    <n v="0"/>
    <n v="0.11750000000000001"/>
    <n v="0"/>
    <n v="0"/>
    <x v="7"/>
  </r>
  <r>
    <x v="1"/>
    <s v="DRC009"/>
    <x v="0"/>
    <n v="1.4280000000000001E-2"/>
    <n v="0"/>
    <n v="0.02"/>
    <n v="0"/>
    <n v="0"/>
    <n v="0"/>
    <n v="0"/>
    <n v="0"/>
    <x v="8"/>
  </r>
  <r>
    <x v="2"/>
    <s v="DRC010"/>
    <x v="2"/>
    <n v="0"/>
    <n v="0"/>
    <n v="0"/>
    <n v="2.23E-2"/>
    <n v="0"/>
    <n v="0"/>
    <n v="0"/>
    <n v="0"/>
    <x v="9"/>
  </r>
  <r>
    <x v="3"/>
    <s v="DRC011"/>
    <x v="0"/>
    <n v="0"/>
    <n v="0"/>
    <n v="4.1399999999999999E-2"/>
    <n v="3.04E-2"/>
    <n v="0"/>
    <n v="0"/>
    <n v="0"/>
    <n v="0"/>
    <x v="10"/>
  </r>
  <r>
    <x v="3"/>
    <s v="DRC012"/>
    <x v="1"/>
    <n v="0"/>
    <n v="0"/>
    <n v="0.1134"/>
    <n v="0"/>
    <n v="0"/>
    <n v="0"/>
    <n v="0"/>
    <n v="0"/>
    <x v="11"/>
  </r>
  <r>
    <x v="3"/>
    <s v="DRC013"/>
    <x v="1"/>
    <n v="0"/>
    <n v="4.1999999999999996E-2"/>
    <n v="0"/>
    <n v="0"/>
    <n v="0"/>
    <n v="0"/>
    <n v="0"/>
    <n v="0"/>
    <x v="12"/>
  </r>
  <r>
    <x v="3"/>
    <s v="DRC014"/>
    <x v="1"/>
    <n v="2.2800000000000001E-2"/>
    <n v="0"/>
    <n v="0"/>
    <n v="8.2699999999999996E-2"/>
    <n v="0"/>
    <n v="0"/>
    <n v="0"/>
    <n v="1.6E-2"/>
    <x v="13"/>
  </r>
  <r>
    <x v="2"/>
    <s v="DRC015"/>
    <x v="2"/>
    <n v="3.9E-2"/>
    <n v="0.1206"/>
    <n v="0"/>
    <n v="0"/>
    <n v="0"/>
    <n v="0"/>
    <n v="0"/>
    <n v="0"/>
    <x v="14"/>
  </r>
  <r>
    <x v="2"/>
    <s v="DRC016"/>
    <x v="2"/>
    <n v="0"/>
    <n v="0"/>
    <n v="5.7999999999999996E-2"/>
    <n v="0"/>
    <n v="0"/>
    <n v="0"/>
    <n v="0"/>
    <n v="0"/>
    <x v="15"/>
  </r>
  <r>
    <x v="2"/>
    <s v="DRC017"/>
    <x v="1"/>
    <n v="7.1999999999999998E-3"/>
    <n v="7.4999999999999997E-3"/>
    <n v="0"/>
    <n v="0"/>
    <n v="0"/>
    <n v="0"/>
    <n v="0"/>
    <n v="0"/>
    <x v="16"/>
  </r>
  <r>
    <x v="3"/>
    <s v="DRC018"/>
    <x v="0"/>
    <n v="0"/>
    <n v="0"/>
    <n v="0.1593"/>
    <n v="0"/>
    <n v="0"/>
    <n v="0"/>
    <n v="0"/>
    <n v="0"/>
    <x v="17"/>
  </r>
  <r>
    <x v="3"/>
    <s v="DRC019"/>
    <x v="0"/>
    <n v="0"/>
    <n v="0"/>
    <n v="5.2900000000000003E-2"/>
    <n v="0"/>
    <n v="0"/>
    <n v="0"/>
    <n v="0"/>
    <n v="0"/>
    <x v="18"/>
  </r>
  <r>
    <x v="3"/>
    <s v="DRC020"/>
    <x v="0"/>
    <n v="0"/>
    <n v="0"/>
    <n v="0"/>
    <n v="0"/>
    <n v="0"/>
    <n v="0"/>
    <n v="0.22850000000000001"/>
    <n v="0"/>
    <x v="19"/>
  </r>
  <r>
    <x v="2"/>
    <s v="DRC021"/>
    <x v="1"/>
    <n v="0"/>
    <n v="0"/>
    <n v="0.11550000000000001"/>
    <n v="0"/>
    <n v="0"/>
    <n v="0"/>
    <n v="0"/>
    <n v="0"/>
    <x v="20"/>
  </r>
  <r>
    <x v="2"/>
    <s v="DRC022"/>
    <x v="0"/>
    <n v="0"/>
    <n v="0"/>
    <n v="0.2671"/>
    <n v="0"/>
    <n v="0"/>
    <n v="0"/>
    <n v="0"/>
    <n v="0"/>
    <x v="21"/>
  </r>
  <r>
    <x v="2"/>
    <s v="DRC023"/>
    <x v="0"/>
    <n v="2.2700000000000001E-2"/>
    <n v="0"/>
    <n v="0"/>
    <n v="0"/>
    <n v="0"/>
    <n v="0"/>
    <n v="0"/>
    <n v="0"/>
    <x v="22"/>
  </r>
  <r>
    <x v="3"/>
    <s v="DRC024"/>
    <x v="0"/>
    <n v="0"/>
    <n v="0"/>
    <n v="0.1166"/>
    <n v="0"/>
    <n v="0"/>
    <n v="0"/>
    <n v="0"/>
    <n v="0"/>
    <x v="23"/>
  </r>
  <r>
    <x v="1"/>
    <s v="DRC025"/>
    <x v="0"/>
    <n v="0"/>
    <n v="0"/>
    <n v="2.06E-2"/>
    <n v="0"/>
    <n v="0"/>
    <n v="0"/>
    <n v="0"/>
    <n v="0"/>
    <x v="24"/>
  </r>
  <r>
    <x v="1"/>
    <s v="DRC026"/>
    <x v="0"/>
    <n v="0"/>
    <n v="0"/>
    <n v="0.1037"/>
    <n v="0"/>
    <n v="0"/>
    <n v="0"/>
    <n v="0"/>
    <n v="0"/>
    <x v="25"/>
  </r>
  <r>
    <x v="0"/>
    <s v="DRC027"/>
    <x v="0"/>
    <n v="0"/>
    <n v="0"/>
    <n v="8.5699999999999998E-2"/>
    <n v="0"/>
    <n v="0"/>
    <n v="0"/>
    <n v="0"/>
    <n v="0"/>
    <x v="26"/>
  </r>
  <r>
    <x v="0"/>
    <s v="DRC028"/>
    <x v="0"/>
    <n v="0"/>
    <n v="0"/>
    <n v="8.6400000000000005E-2"/>
    <n v="0"/>
    <n v="0"/>
    <n v="0"/>
    <n v="0"/>
    <n v="0"/>
    <x v="27"/>
  </r>
  <r>
    <x v="0"/>
    <s v="DRC029"/>
    <x v="0"/>
    <n v="0"/>
    <n v="0"/>
    <n v="2.0799999999999999E-2"/>
    <n v="0"/>
    <n v="0"/>
    <n v="0"/>
    <n v="0"/>
    <n v="0"/>
    <x v="28"/>
  </r>
  <r>
    <x v="0"/>
    <s v="DRC030"/>
    <x v="0"/>
    <n v="0"/>
    <n v="0"/>
    <n v="0.11169999999999999"/>
    <n v="0"/>
    <n v="0"/>
    <n v="0"/>
    <n v="0"/>
    <n v="0"/>
    <x v="29"/>
  </r>
  <r>
    <x v="1"/>
    <s v="DRC031"/>
    <x v="0"/>
    <n v="0"/>
    <n v="0"/>
    <n v="0.85360000000000003"/>
    <n v="0"/>
    <n v="0"/>
    <n v="0"/>
    <n v="0"/>
    <n v="0"/>
    <x v="30"/>
  </r>
  <r>
    <x v="1"/>
    <s v="DRC032"/>
    <x v="2"/>
    <n v="0"/>
    <n v="5.9949999999999996E-2"/>
    <n v="0.32890000000000003"/>
    <n v="0"/>
    <n v="0"/>
    <n v="0"/>
    <n v="0"/>
    <n v="0"/>
    <x v="31"/>
  </r>
  <r>
    <x v="1"/>
    <s v="DRC033"/>
    <x v="0"/>
    <n v="0.48420000000000002"/>
    <n v="0"/>
    <n v="0"/>
    <n v="0"/>
    <n v="0"/>
    <n v="0"/>
    <n v="0"/>
    <n v="0"/>
    <x v="32"/>
  </r>
  <r>
    <x v="1"/>
    <s v="DRC034"/>
    <x v="2"/>
    <n v="0.19289999999999999"/>
    <n v="0"/>
    <n v="9.4899999999999998E-2"/>
    <n v="0"/>
    <n v="0"/>
    <n v="0"/>
    <n v="0"/>
    <n v="0"/>
    <x v="33"/>
  </r>
  <r>
    <x v="1"/>
    <s v="DRC035"/>
    <x v="1"/>
    <n v="0"/>
    <n v="0"/>
    <n v="0.22559999999999999"/>
    <n v="0"/>
    <n v="0"/>
    <n v="0"/>
    <n v="0"/>
    <n v="0"/>
    <x v="34"/>
  </r>
  <r>
    <x v="0"/>
    <s v="DRC036"/>
    <x v="1"/>
    <n v="0"/>
    <n v="0"/>
    <n v="0.04"/>
    <n v="0.16"/>
    <n v="0"/>
    <n v="0"/>
    <n v="0"/>
    <n v="0"/>
    <x v="35"/>
  </r>
  <r>
    <x v="0"/>
    <s v="DRC037"/>
    <x v="0"/>
    <n v="0"/>
    <n v="0"/>
    <n v="0.1227"/>
    <n v="0"/>
    <n v="0"/>
    <n v="0"/>
    <n v="0"/>
    <n v="0"/>
    <x v="36"/>
  </r>
  <r>
    <x v="1"/>
    <s v="DRC038"/>
    <x v="1"/>
    <n v="0"/>
    <n v="0"/>
    <n v="9.5200000000000007E-2"/>
    <n v="0"/>
    <n v="0"/>
    <n v="0"/>
    <n v="0"/>
    <n v="0"/>
    <x v="37"/>
  </r>
  <r>
    <x v="0"/>
    <s v="DRC039"/>
    <x v="0"/>
    <n v="0"/>
    <n v="0"/>
    <n v="0.20119999999999999"/>
    <n v="0"/>
    <n v="0"/>
    <n v="0"/>
    <n v="0"/>
    <n v="0"/>
    <x v="38"/>
  </r>
  <r>
    <x v="2"/>
    <s v="DRC040"/>
    <x v="0"/>
    <n v="0.04"/>
    <n v="0"/>
    <n v="0"/>
    <n v="0"/>
    <n v="0"/>
    <n v="0"/>
    <n v="0"/>
    <n v="0"/>
    <x v="39"/>
  </r>
  <r>
    <x v="2"/>
    <s v="DRC041"/>
    <x v="1"/>
    <n v="3.4000000000000002E-2"/>
    <n v="0"/>
    <n v="0"/>
    <n v="0"/>
    <n v="0"/>
    <n v="0"/>
    <n v="0"/>
    <n v="0"/>
    <x v="40"/>
  </r>
  <r>
    <x v="2"/>
    <s v="DRC042"/>
    <x v="2"/>
    <n v="0.10150000000000001"/>
    <n v="0"/>
    <n v="7.5700000000000003E-2"/>
    <n v="0"/>
    <n v="0"/>
    <n v="0"/>
    <n v="0"/>
    <n v="0"/>
    <x v="41"/>
  </r>
  <r>
    <x v="3"/>
    <s v="DRC043"/>
    <x v="0"/>
    <n v="0"/>
    <n v="0"/>
    <n v="0.17560000000000001"/>
    <n v="0"/>
    <n v="0"/>
    <n v="0"/>
    <n v="0"/>
    <n v="0"/>
    <x v="42"/>
  </r>
  <r>
    <x v="3"/>
    <s v="DRC044"/>
    <x v="2"/>
    <n v="0"/>
    <n v="0"/>
    <n v="7.7999999999999996E-3"/>
    <n v="0"/>
    <n v="0"/>
    <n v="0"/>
    <n v="0"/>
    <n v="0"/>
    <x v="43"/>
  </r>
  <r>
    <x v="3"/>
    <s v="DRC045"/>
    <x v="1"/>
    <n v="5.0799999999999998E-2"/>
    <n v="0"/>
    <n v="3.4000000000000002E-2"/>
    <n v="0"/>
    <n v="0"/>
    <n v="0"/>
    <n v="0"/>
    <n v="0"/>
    <x v="44"/>
  </r>
  <r>
    <x v="2"/>
    <s v="DRC046"/>
    <x v="2"/>
    <n v="0.15229999999999999"/>
    <n v="0"/>
    <n v="8.7499999999999994E-2"/>
    <n v="0"/>
    <n v="0"/>
    <n v="0"/>
    <n v="0"/>
    <n v="0"/>
    <x v="45"/>
  </r>
  <r>
    <x v="2"/>
    <s v="DRC047"/>
    <x v="0"/>
    <n v="0"/>
    <n v="0"/>
    <n v="0"/>
    <n v="0.16350000000000001"/>
    <n v="0"/>
    <n v="0"/>
    <n v="0"/>
    <n v="0"/>
    <x v="46"/>
  </r>
  <r>
    <x v="3"/>
    <s v="DRC048"/>
    <x v="0"/>
    <n v="0"/>
    <n v="0"/>
    <n v="7.22E-2"/>
    <n v="0"/>
    <n v="0"/>
    <n v="0"/>
    <n v="3.56E-2"/>
    <n v="0"/>
    <x v="47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  <r>
    <x v="4"/>
    <m/>
    <x v="3"/>
    <m/>
    <m/>
    <m/>
    <m/>
    <m/>
    <m/>
    <m/>
    <m/>
    <x v="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R18:S37" firstHeaderRow="1" firstDataRow="1" firstDataCol="1"/>
  <pivotFields count="15">
    <pivotField axis="axisRow" showAll="0">
      <items count="6">
        <item x="3"/>
        <item x="1"/>
        <item x="0"/>
        <item x="2"/>
        <item x="4"/>
        <item t="default"/>
      </items>
    </pivotField>
    <pivotField dataField="1" showAll="0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</pivotField>
    <pivotField showAll="0"/>
    <pivotField showAll="0">
      <items count="4">
        <item x="1"/>
        <item x="0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</pivotFields>
  <rowFields count="3">
    <field x="0"/>
    <field x="14"/>
    <field x="8"/>
  </rowFields>
  <rowItems count="19">
    <i>
      <x/>
    </i>
    <i r="1">
      <x/>
    </i>
    <i r="2">
      <x/>
    </i>
    <i r="1">
      <x v="1"/>
    </i>
    <i r="2">
      <x/>
    </i>
    <i>
      <x v="1"/>
    </i>
    <i r="1">
      <x/>
    </i>
    <i r="2">
      <x/>
    </i>
    <i r="2">
      <x v="1"/>
    </i>
    <i>
      <x v="2"/>
    </i>
    <i r="1">
      <x/>
    </i>
    <i r="2">
      <x/>
    </i>
    <i>
      <x v="3"/>
    </i>
    <i r="1">
      <x/>
    </i>
    <i r="2">
      <x/>
    </i>
    <i>
      <x v="4"/>
    </i>
    <i r="1">
      <x v="2"/>
    </i>
    <i r="2">
      <x v="2"/>
    </i>
    <i t="grand">
      <x/>
    </i>
  </rowItems>
  <colItems count="1">
    <i/>
  </colItems>
  <dataFields count="1">
    <dataField name="Count of Farm cod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7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U2:V8" firstHeaderRow="1" firstDataRow="1" firstDataCol="1"/>
  <pivotFields count="12"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50">
        <item x="43"/>
        <item x="16"/>
        <item x="24"/>
        <item x="28"/>
        <item x="9"/>
        <item x="22"/>
        <item x="40"/>
        <item x="8"/>
        <item x="39"/>
        <item x="12"/>
        <item x="18"/>
        <item x="15"/>
        <item x="10"/>
        <item x="44"/>
        <item x="26"/>
        <item x="27"/>
        <item x="1"/>
        <item x="37"/>
        <item x="25"/>
        <item x="47"/>
        <item x="29"/>
        <item x="4"/>
        <item x="11"/>
        <item x="20"/>
        <item x="23"/>
        <item x="13"/>
        <item x="36"/>
        <item x="17"/>
        <item x="14"/>
        <item x="46"/>
        <item x="42"/>
        <item x="41"/>
        <item x="3"/>
        <item x="7"/>
        <item x="6"/>
        <item x="35"/>
        <item x="38"/>
        <item x="34"/>
        <item x="19"/>
        <item x="45"/>
        <item x="21"/>
        <item x="33"/>
        <item x="2"/>
        <item x="0"/>
        <item x="5"/>
        <item x="31"/>
        <item x="32"/>
        <item x="30"/>
        <item x="48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total" fld="11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2:T8" firstHeaderRow="0" firstDataRow="1" firstDataCol="1"/>
  <pivotFields count="11"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showAll="0"/>
    <pivotField dataField="1" showAll="0">
      <items count="17">
        <item x="0"/>
        <item x="6"/>
        <item x="2"/>
        <item x="3"/>
        <item x="7"/>
        <item x="4"/>
        <item x="11"/>
        <item x="5"/>
        <item x="10"/>
        <item x="13"/>
        <item x="1"/>
        <item x="12"/>
        <item x="14"/>
        <item x="9"/>
        <item x="8"/>
        <item x="15"/>
        <item t="default"/>
      </items>
    </pivotField>
    <pivotField dataField="1" showAll="0">
      <items count="7">
        <item x="0"/>
        <item x="3"/>
        <item x="1"/>
        <item x="4"/>
        <item x="2"/>
        <item x="5"/>
        <item t="default"/>
      </items>
    </pivotField>
    <pivotField dataField="1" showAll="0">
      <items count="40">
        <item x="9"/>
        <item x="34"/>
        <item x="8"/>
        <item x="18"/>
        <item x="22"/>
        <item x="35"/>
        <item x="4"/>
        <item x="28"/>
        <item x="10"/>
        <item x="14"/>
        <item x="12"/>
        <item x="7"/>
        <item x="37"/>
        <item x="3"/>
        <item x="32"/>
        <item x="20"/>
        <item x="21"/>
        <item x="36"/>
        <item x="1"/>
        <item x="26"/>
        <item x="30"/>
        <item x="19"/>
        <item x="23"/>
        <item x="11"/>
        <item x="15"/>
        <item x="17"/>
        <item x="29"/>
        <item x="13"/>
        <item x="33"/>
        <item x="5"/>
        <item x="6"/>
        <item x="31"/>
        <item x="27"/>
        <item x="16"/>
        <item x="2"/>
        <item x="25"/>
        <item x="0"/>
        <item x="24"/>
        <item x="38"/>
        <item t="default"/>
      </items>
    </pivotField>
    <pivotField dataField="1" showAll="0">
      <items count="9">
        <item x="0"/>
        <item x="2"/>
        <item x="3"/>
        <item x="1"/>
        <item x="4"/>
        <item x="5"/>
        <item x="6"/>
        <item x="7"/>
        <item t="default"/>
      </items>
    </pivotField>
    <pivotField dataField="1" showAll="0">
      <items count="6">
        <item x="0"/>
        <item x="2"/>
        <item x="1"/>
        <item x="3"/>
        <item x="4"/>
        <item t="default"/>
      </items>
    </pivotField>
    <pivotField dataField="1" showAll="0">
      <items count="5">
        <item x="0"/>
        <item x="2"/>
        <item x="1"/>
        <item x="3"/>
        <item t="default"/>
      </items>
    </pivotField>
    <pivotField dataField="1" showAll="0">
      <items count="5">
        <item x="0"/>
        <item x="2"/>
        <item x="1"/>
        <item x="3"/>
        <item t="default"/>
      </items>
    </pivotField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Average of Legumes sole crop" fld="3" subtotal="average" baseField="0" baseItem="0"/>
    <dataField name="Average of Legumes+other" fld="4" subtotal="average" baseField="0" baseItem="0"/>
    <dataField name="Average of Mais/manioc+legumes" fld="5" subtotal="average" baseField="0" baseItem="0"/>
    <dataField name="Average of Mais/manioc+legume+other" fld="6" subtotal="average" baseField="0" baseItem="0"/>
    <dataField name="Average of Mais/manioc" fld="7" subtotal="average" baseField="0" baseItem="0"/>
    <dataField name="Average of Mais/manioc+other" fld="8" subtotal="average" baseField="0" baseItem="0"/>
    <dataField name="Average of Other" fld="9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R2:S6" firstHeaderRow="1" firstDataRow="1" firstDataCol="1"/>
  <pivotFields count="14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1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G61" firstHeaderRow="1" firstDataRow="1" firstDataCol="1"/>
  <pivotFields count="4">
    <pivotField showAll="0"/>
    <pivotField axis="axisRow" showAll="0">
      <items count="59">
        <item x="15"/>
        <item x="50"/>
        <item x="43"/>
        <item x="46"/>
        <item x="13"/>
        <item x="17"/>
        <item x="48"/>
        <item x="47"/>
        <item x="37"/>
        <item x="36"/>
        <item x="38"/>
        <item x="40"/>
        <item x="39"/>
        <item x="23"/>
        <item x="11"/>
        <item x="44"/>
        <item x="16"/>
        <item x="51"/>
        <item x="41"/>
        <item x="42"/>
        <item x="54"/>
        <item x="49"/>
        <item x="31"/>
        <item x="45"/>
        <item x="29"/>
        <item x="30"/>
        <item x="28"/>
        <item x="53"/>
        <item x="27"/>
        <item x="3"/>
        <item x="7"/>
        <item x="5"/>
        <item x="8"/>
        <item x="2"/>
        <item x="33"/>
        <item x="25"/>
        <item x="35"/>
        <item x="21"/>
        <item x="32"/>
        <item x="0"/>
        <item x="19"/>
        <item x="18"/>
        <item x="9"/>
        <item x="22"/>
        <item x="14"/>
        <item x="1"/>
        <item x="52"/>
        <item x="4"/>
        <item x="10"/>
        <item x="55"/>
        <item x="20"/>
        <item x="34"/>
        <item x="26"/>
        <item x="56"/>
        <item x="24"/>
        <item x="6"/>
        <item x="12"/>
        <item x="57"/>
        <item t="default"/>
      </items>
    </pivotField>
    <pivotField dataField="1" showAll="0">
      <items count="85">
        <item x="39"/>
        <item x="38"/>
        <item x="76"/>
        <item x="55"/>
        <item x="20"/>
        <item x="23"/>
        <item x="37"/>
        <item x="36"/>
        <item x="32"/>
        <item x="30"/>
        <item x="24"/>
        <item x="19"/>
        <item x="47"/>
        <item x="51"/>
        <item x="25"/>
        <item x="64"/>
        <item x="45"/>
        <item x="29"/>
        <item x="13"/>
        <item x="35"/>
        <item x="21"/>
        <item x="27"/>
        <item x="69"/>
        <item x="5"/>
        <item x="79"/>
        <item x="72"/>
        <item x="82"/>
        <item x="10"/>
        <item x="81"/>
        <item x="68"/>
        <item x="22"/>
        <item x="34"/>
        <item x="71"/>
        <item x="65"/>
        <item x="26"/>
        <item x="54"/>
        <item x="1"/>
        <item x="41"/>
        <item x="9"/>
        <item x="67"/>
        <item x="7"/>
        <item x="66"/>
        <item x="6"/>
        <item x="12"/>
        <item x="8"/>
        <item x="73"/>
        <item x="11"/>
        <item x="17"/>
        <item x="31"/>
        <item x="49"/>
        <item x="50"/>
        <item x="18"/>
        <item x="78"/>
        <item x="3"/>
        <item x="61"/>
        <item x="59"/>
        <item x="74"/>
        <item x="48"/>
        <item x="57"/>
        <item x="52"/>
        <item x="62"/>
        <item x="0"/>
        <item x="28"/>
        <item x="14"/>
        <item x="16"/>
        <item x="43"/>
        <item x="46"/>
        <item x="33"/>
        <item x="80"/>
        <item x="15"/>
        <item x="77"/>
        <item x="40"/>
        <item x="63"/>
        <item x="70"/>
        <item x="75"/>
        <item x="2"/>
        <item x="60"/>
        <item x="4"/>
        <item x="42"/>
        <item x="44"/>
        <item x="58"/>
        <item x="56"/>
        <item x="53"/>
        <item x="83"/>
        <item t="default"/>
      </items>
    </pivotField>
    <pivotField showAll="0"/>
  </pivotFields>
  <rowFields count="1">
    <field x="1"/>
  </rowFields>
  <rowItems count="5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 t="grand">
      <x/>
    </i>
  </rowItems>
  <colItems count="1">
    <i/>
  </colItems>
  <dataFields count="1">
    <dataField name="Count of Field size m2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8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2:O15" firstHeaderRow="1" firstDataRow="1" firstDataCol="1"/>
  <pivotFields count="4">
    <pivotField showAll="0"/>
    <pivotField axis="axisRow" showAll="0">
      <items count="15">
        <item x="4"/>
        <item n="Legumes+other" m="1" x="12"/>
        <item x="0"/>
        <item x="8"/>
        <item x="3"/>
        <item x="2"/>
        <item x="6"/>
        <item x="1"/>
        <item x="5"/>
        <item x="9"/>
        <item m="1" x="13"/>
        <item x="7"/>
        <item x="11"/>
        <item n="Legumes+other2" x="10"/>
        <item t="default"/>
      </items>
    </pivotField>
    <pivotField dataField="1" showAll="0"/>
    <pivotField showAll="0"/>
  </pivotFields>
  <rowFields count="1">
    <field x="1"/>
  </rowFields>
  <rowItems count="13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 t="grand">
      <x/>
    </i>
  </rowItems>
  <colItems count="1">
    <i/>
  </colItems>
  <dataFields count="1">
    <dataField name="Count of Field size m2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G15" firstHeaderRow="1" firstDataRow="1" firstDataCol="1"/>
  <pivotFields count="3">
    <pivotField showAll="0"/>
    <pivotField axis="axisRow" showAll="0">
      <items count="13">
        <item x="3"/>
        <item x="10"/>
        <item x="0"/>
        <item x="8"/>
        <item x="4"/>
        <item x="1"/>
        <item x="6"/>
        <item x="2"/>
        <item x="5"/>
        <item x="9"/>
        <item x="7"/>
        <item x="11"/>
        <item t="default"/>
      </items>
    </pivotField>
    <pivotField dataField="1" showAll="0">
      <items count="74">
        <item x="32"/>
        <item x="33"/>
        <item x="66"/>
        <item x="15"/>
        <item x="18"/>
        <item x="31"/>
        <item x="27"/>
        <item x="19"/>
        <item x="41"/>
        <item x="45"/>
        <item x="21"/>
        <item x="57"/>
        <item x="39"/>
        <item x="25"/>
        <item x="11"/>
        <item x="22"/>
        <item x="61"/>
        <item x="62"/>
        <item x="71"/>
        <item x="8"/>
        <item x="59"/>
        <item x="28"/>
        <item x="55"/>
        <item x="20"/>
        <item x="24"/>
        <item x="30"/>
        <item x="2"/>
        <item x="35"/>
        <item x="5"/>
        <item x="58"/>
        <item x="7"/>
        <item x="17"/>
        <item x="48"/>
        <item x="70"/>
        <item x="12"/>
        <item x="6"/>
        <item x="64"/>
        <item x="9"/>
        <item x="26"/>
        <item x="43"/>
        <item x="44"/>
        <item x="68"/>
        <item x="3"/>
        <item x="52"/>
        <item x="56"/>
        <item x="63"/>
        <item x="42"/>
        <item x="46"/>
        <item x="0"/>
        <item x="23"/>
        <item x="10"/>
        <item x="37"/>
        <item x="40"/>
        <item x="16"/>
        <item x="29"/>
        <item x="13"/>
        <item x="67"/>
        <item x="34"/>
        <item x="54"/>
        <item x="69"/>
        <item x="60"/>
        <item x="65"/>
        <item x="1"/>
        <item x="51"/>
        <item x="14"/>
        <item x="53"/>
        <item x="36"/>
        <item x="38"/>
        <item x="4"/>
        <item x="49"/>
        <item x="50"/>
        <item x="47"/>
        <item x="72"/>
        <item t="default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Max of Sum of Field sizes (ha)" fld="2" subtotal="max" baseField="1" baseItem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N2:O30" firstHeaderRow="1" firstDataRow="1" firstDataCol="1"/>
  <pivotFields count="4"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axis="axisRow" showAll="0">
      <items count="12">
        <item x="1"/>
        <item x="8"/>
        <item x="3"/>
        <item x="0"/>
        <item x="7"/>
        <item x="2"/>
        <item x="4"/>
        <item x="5"/>
        <item x="9"/>
        <item x="6"/>
        <item x="10"/>
        <item t="default"/>
      </items>
    </pivotField>
    <pivotField dataField="1" showAll="0">
      <items count="69">
        <item x="29"/>
        <item x="30"/>
        <item x="60"/>
        <item x="13"/>
        <item x="16"/>
        <item x="25"/>
        <item x="17"/>
        <item x="38"/>
        <item x="42"/>
        <item x="18"/>
        <item x="36"/>
        <item x="23"/>
        <item x="9"/>
        <item x="20"/>
        <item x="56"/>
        <item x="66"/>
        <item x="7"/>
        <item x="26"/>
        <item x="52"/>
        <item x="19"/>
        <item x="22"/>
        <item x="61"/>
        <item x="32"/>
        <item x="3"/>
        <item x="28"/>
        <item x="5"/>
        <item x="14"/>
        <item x="45"/>
        <item x="65"/>
        <item x="10"/>
        <item x="4"/>
        <item x="58"/>
        <item x="6"/>
        <item x="24"/>
        <item x="40"/>
        <item x="41"/>
        <item x="63"/>
        <item x="1"/>
        <item x="49"/>
        <item x="54"/>
        <item x="57"/>
        <item x="39"/>
        <item x="43"/>
        <item x="21"/>
        <item x="8"/>
        <item x="34"/>
        <item x="37"/>
        <item x="15"/>
        <item x="27"/>
        <item x="53"/>
        <item x="11"/>
        <item x="62"/>
        <item x="31"/>
        <item x="51"/>
        <item x="64"/>
        <item x="59"/>
        <item x="48"/>
        <item x="12"/>
        <item x="55"/>
        <item x="50"/>
        <item x="33"/>
        <item x="35"/>
        <item x="2"/>
        <item x="46"/>
        <item x="0"/>
        <item x="47"/>
        <item x="44"/>
        <item x="67"/>
        <item t="default"/>
      </items>
    </pivotField>
  </pivotFields>
  <rowFields count="2">
    <field x="0"/>
    <field x="2"/>
  </rowFields>
  <rowItems count="28">
    <i>
      <x/>
    </i>
    <i r="1">
      <x/>
    </i>
    <i r="1">
      <x v="1"/>
    </i>
    <i r="1">
      <x v="2"/>
    </i>
    <i r="1">
      <x v="3"/>
    </i>
    <i r="1">
      <x v="8"/>
    </i>
    <i r="1">
      <x v="9"/>
    </i>
    <i>
      <x v="1"/>
    </i>
    <i r="1">
      <x/>
    </i>
    <i r="1">
      <x v="1"/>
    </i>
    <i r="1">
      <x v="3"/>
    </i>
    <i r="1">
      <x v="6"/>
    </i>
    <i r="1">
      <x v="7"/>
    </i>
    <i r="1">
      <x v="9"/>
    </i>
    <i>
      <x v="2"/>
    </i>
    <i r="1">
      <x/>
    </i>
    <i r="1">
      <x v="2"/>
    </i>
    <i r="1">
      <x v="3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>
      <x v="4"/>
    </i>
    <i r="1">
      <x v="10"/>
    </i>
    <i t="grand">
      <x/>
    </i>
  </rowItems>
  <colItems count="1">
    <i/>
  </colItems>
  <dataFields count="1">
    <dataField name="Sum of area per farm (ha)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4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G123" firstHeaderRow="1" firstDataRow="1" firstDataCol="1"/>
  <pivotFields count="4">
    <pivotField showAll="0">
      <items count="6">
        <item x="3"/>
        <item x="1"/>
        <item x="0"/>
        <item x="2"/>
        <item x="4"/>
        <item t="default"/>
      </items>
    </pivotField>
    <pivotField axis="axisRow" showAll="0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</pivotField>
    <pivotField axis="axisRow" showAll="0">
      <items count="12">
        <item x="2"/>
        <item x="8"/>
        <item x="3"/>
        <item x="0"/>
        <item x="7"/>
        <item x="1"/>
        <item x="5"/>
        <item x="4"/>
        <item x="9"/>
        <item x="6"/>
        <item x="10"/>
        <item t="default"/>
      </items>
    </pivotField>
    <pivotField dataField="1" showAll="0">
      <items count="85">
        <item x="39"/>
        <item x="38"/>
        <item x="76"/>
        <item x="55"/>
        <item x="20"/>
        <item x="23"/>
        <item x="37"/>
        <item x="36"/>
        <item x="32"/>
        <item x="30"/>
        <item x="24"/>
        <item x="19"/>
        <item x="47"/>
        <item x="51"/>
        <item x="25"/>
        <item x="64"/>
        <item x="45"/>
        <item x="29"/>
        <item x="13"/>
        <item x="35"/>
        <item x="21"/>
        <item x="27"/>
        <item x="69"/>
        <item x="5"/>
        <item x="79"/>
        <item x="72"/>
        <item x="82"/>
        <item x="10"/>
        <item x="81"/>
        <item x="68"/>
        <item x="22"/>
        <item x="34"/>
        <item x="71"/>
        <item x="65"/>
        <item x="26"/>
        <item x="54"/>
        <item x="1"/>
        <item x="41"/>
        <item x="9"/>
        <item x="67"/>
        <item x="7"/>
        <item x="66"/>
        <item x="6"/>
        <item x="12"/>
        <item x="8"/>
        <item x="73"/>
        <item x="11"/>
        <item x="17"/>
        <item x="31"/>
        <item x="49"/>
        <item x="50"/>
        <item x="18"/>
        <item x="78"/>
        <item x="3"/>
        <item x="61"/>
        <item x="59"/>
        <item x="74"/>
        <item x="48"/>
        <item x="57"/>
        <item x="52"/>
        <item x="62"/>
        <item x="0"/>
        <item x="28"/>
        <item x="14"/>
        <item x="16"/>
        <item x="43"/>
        <item x="46"/>
        <item x="33"/>
        <item x="80"/>
        <item x="15"/>
        <item x="77"/>
        <item x="40"/>
        <item x="63"/>
        <item x="70"/>
        <item x="75"/>
        <item x="2"/>
        <item x="60"/>
        <item x="4"/>
        <item x="42"/>
        <item x="44"/>
        <item x="58"/>
        <item x="56"/>
        <item x="53"/>
        <item x="83"/>
        <item t="default"/>
      </items>
    </pivotField>
  </pivotFields>
  <rowFields count="2">
    <field x="1"/>
    <field x="2"/>
  </rowFields>
  <rowItems count="121">
    <i>
      <x/>
    </i>
    <i r="1">
      <x v="3"/>
    </i>
    <i>
      <x v="1"/>
    </i>
    <i r="1">
      <x v="3"/>
    </i>
    <i>
      <x v="2"/>
    </i>
    <i r="1">
      <x v="3"/>
    </i>
    <i>
      <x v="3"/>
    </i>
    <i r="1">
      <x/>
    </i>
    <i r="1">
      <x v="3"/>
    </i>
    <i r="1">
      <x v="5"/>
    </i>
    <i>
      <x v="4"/>
    </i>
    <i r="1">
      <x v="2"/>
    </i>
    <i r="1">
      <x v="3"/>
    </i>
    <i>
      <x v="5"/>
    </i>
    <i r="1">
      <x v="3"/>
    </i>
    <i r="1">
      <x v="6"/>
    </i>
    <i r="1">
      <x v="7"/>
    </i>
    <i r="1">
      <x v="9"/>
    </i>
    <i>
      <x v="6"/>
    </i>
    <i r="1">
      <x v="3"/>
    </i>
    <i>
      <x v="7"/>
    </i>
    <i r="1">
      <x/>
    </i>
    <i r="1">
      <x v="3"/>
    </i>
    <i r="1">
      <x v="6"/>
    </i>
    <i>
      <x v="8"/>
    </i>
    <i r="1">
      <x/>
    </i>
    <i r="1">
      <x v="3"/>
    </i>
    <i>
      <x v="9"/>
    </i>
    <i r="1">
      <x v="2"/>
    </i>
    <i r="1">
      <x v="3"/>
    </i>
    <i r="1">
      <x v="4"/>
    </i>
    <i>
      <x v="10"/>
    </i>
    <i r="1">
      <x v="2"/>
    </i>
    <i>
      <x v="11"/>
    </i>
    <i r="1">
      <x v="3"/>
    </i>
    <i>
      <x v="12"/>
    </i>
    <i r="1">
      <x v="1"/>
    </i>
    <i>
      <x v="13"/>
    </i>
    <i r="1">
      <x/>
    </i>
    <i r="1">
      <x v="2"/>
    </i>
    <i r="1">
      <x v="9"/>
    </i>
    <i>
      <x v="14"/>
    </i>
    <i r="1">
      <x/>
    </i>
    <i r="1">
      <x v="1"/>
    </i>
    <i>
      <x v="15"/>
    </i>
    <i r="1">
      <x v="3"/>
    </i>
    <i>
      <x v="16"/>
    </i>
    <i r="1">
      <x/>
    </i>
    <i r="1">
      <x v="1"/>
    </i>
    <i>
      <x v="17"/>
    </i>
    <i r="1">
      <x v="3"/>
    </i>
    <i>
      <x v="18"/>
    </i>
    <i r="1">
      <x v="3"/>
    </i>
    <i>
      <x v="19"/>
    </i>
    <i r="1">
      <x v="8"/>
    </i>
    <i>
      <x v="20"/>
    </i>
    <i r="1">
      <x v="3"/>
    </i>
    <i>
      <x v="21"/>
    </i>
    <i r="1">
      <x v="3"/>
    </i>
    <i>
      <x v="22"/>
    </i>
    <i r="1">
      <x/>
    </i>
    <i>
      <x v="23"/>
    </i>
    <i r="1">
      <x v="3"/>
    </i>
    <i>
      <x v="24"/>
    </i>
    <i r="1">
      <x v="3"/>
    </i>
    <i>
      <x v="25"/>
    </i>
    <i r="1">
      <x v="3"/>
    </i>
    <i>
      <x v="26"/>
    </i>
    <i r="1">
      <x v="3"/>
    </i>
    <i>
      <x v="27"/>
    </i>
    <i r="1">
      <x v="3"/>
    </i>
    <i>
      <x v="28"/>
    </i>
    <i r="1">
      <x v="3"/>
    </i>
    <i>
      <x v="29"/>
    </i>
    <i r="1">
      <x v="3"/>
    </i>
    <i>
      <x v="30"/>
    </i>
    <i r="1">
      <x v="3"/>
    </i>
    <i>
      <x v="31"/>
    </i>
    <i r="1">
      <x v="1"/>
    </i>
    <i r="1">
      <x v="3"/>
    </i>
    <i>
      <x v="32"/>
    </i>
    <i r="1">
      <x/>
    </i>
    <i>
      <x v="33"/>
    </i>
    <i r="1">
      <x/>
    </i>
    <i r="1">
      <x v="3"/>
    </i>
    <i>
      <x v="34"/>
    </i>
    <i r="1">
      <x v="3"/>
    </i>
    <i>
      <x v="35"/>
    </i>
    <i r="1">
      <x v="2"/>
    </i>
    <i r="1">
      <x v="3"/>
    </i>
    <i>
      <x v="36"/>
    </i>
    <i r="1">
      <x v="3"/>
    </i>
    <i>
      <x v="37"/>
    </i>
    <i r="1">
      <x v="3"/>
    </i>
    <i>
      <x v="38"/>
    </i>
    <i r="1">
      <x v="3"/>
    </i>
    <i>
      <x v="39"/>
    </i>
    <i r="1">
      <x/>
    </i>
    <i>
      <x v="40"/>
    </i>
    <i r="1">
      <x/>
    </i>
    <i>
      <x v="41"/>
    </i>
    <i r="1">
      <x/>
    </i>
    <i r="1">
      <x v="3"/>
    </i>
    <i>
      <x v="42"/>
    </i>
    <i r="1">
      <x v="3"/>
    </i>
    <i>
      <x v="43"/>
    </i>
    <i r="1">
      <x v="3"/>
    </i>
    <i>
      <x v="44"/>
    </i>
    <i r="1">
      <x/>
    </i>
    <i r="1">
      <x v="3"/>
    </i>
    <i>
      <x v="45"/>
    </i>
    <i r="1">
      <x/>
    </i>
    <i r="1">
      <x v="3"/>
    </i>
    <i>
      <x v="46"/>
    </i>
    <i r="1">
      <x v="2"/>
    </i>
    <i>
      <x v="47"/>
    </i>
    <i r="1">
      <x v="3"/>
    </i>
    <i r="1">
      <x v="9"/>
    </i>
    <i>
      <x v="48"/>
    </i>
    <i r="1">
      <x v="10"/>
    </i>
    <i t="grand">
      <x/>
    </i>
  </rowItems>
  <colItems count="1">
    <i/>
  </colItems>
  <dataFields count="1">
    <dataField name="Sum of Field size (ha)" fld="3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2:S31" firstHeaderRow="0" firstDataRow="1" firstDataCol="1"/>
  <pivotFields count="5">
    <pivotField axis="axisRow" showAll="0">
      <items count="6">
        <item x="3"/>
        <item x="1"/>
        <item x="0"/>
        <item x="2"/>
        <item x="4"/>
        <item t="default"/>
      </items>
    </pivotField>
    <pivotField showAll="0"/>
    <pivotField axis="axisRow" showAll="0">
      <items count="12">
        <item x="4"/>
        <item x="1"/>
        <item m="1" x="10"/>
        <item x="6"/>
        <item x="0"/>
        <item x="2"/>
        <item x="5"/>
        <item x="3"/>
        <item x="8"/>
        <item x="7"/>
        <item x="9"/>
        <item t="default"/>
      </items>
    </pivotField>
    <pivotField dataField="1" showAll="0"/>
    <pivotField dataField="1" showAll="0"/>
  </pivotFields>
  <rowFields count="2">
    <field x="0"/>
    <field x="2"/>
  </rowFields>
  <rowItems count="29">
    <i>
      <x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>
      <x v="1"/>
    </i>
    <i r="1">
      <x/>
    </i>
    <i r="1">
      <x v="1"/>
    </i>
    <i r="1">
      <x v="4"/>
    </i>
    <i r="1">
      <x v="5"/>
    </i>
    <i r="1">
      <x v="7"/>
    </i>
    <i>
      <x v="2"/>
    </i>
    <i r="1">
      <x v="1"/>
    </i>
    <i r="1">
      <x v="4"/>
    </i>
    <i r="1">
      <x v="5"/>
    </i>
    <i r="1">
      <x v="7"/>
    </i>
    <i>
      <x v="3"/>
    </i>
    <i r="1">
      <x v="1"/>
    </i>
    <i r="1">
      <x v="3"/>
    </i>
    <i r="1">
      <x v="4"/>
    </i>
    <i r="1">
      <x v="5"/>
    </i>
    <i r="1">
      <x v="6"/>
    </i>
    <i r="1">
      <x v="9"/>
    </i>
    <i>
      <x v="4"/>
    </i>
    <i r="1"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" fld="3" subtotal="average" baseField="0" baseItem="0"/>
    <dataField name="Average of S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2:O14" firstHeaderRow="0" firstDataRow="1" firstDataCol="1"/>
  <pivotFields count="4">
    <pivotField showAll="0"/>
    <pivotField axis="axisRow" showAll="0">
      <items count="12">
        <item x="4"/>
        <item x="1"/>
        <item x="8"/>
        <item x="6"/>
        <item x="0"/>
        <item x="2"/>
        <item x="5"/>
        <item x="3"/>
        <item x="9"/>
        <item x="7"/>
        <item x="10"/>
        <item t="default"/>
      </items>
    </pivotField>
    <pivotField dataField="1" showAll="0">
      <items count="9">
        <item x="0"/>
        <item x="3"/>
        <item x="6"/>
        <item x="1"/>
        <item x="5"/>
        <item x="4"/>
        <item x="2"/>
        <item x="7"/>
        <item t="default"/>
      </items>
    </pivotField>
    <pivotField dataField="1" showAll="0">
      <items count="9">
        <item x="2"/>
        <item x="4"/>
        <item x="5"/>
        <item x="1"/>
        <item x="6"/>
        <item x="3"/>
        <item x="0"/>
        <item x="7"/>
        <item t="default"/>
      </items>
    </pivotField>
  </pivotFields>
  <rowFields count="1">
    <field x="1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P" fld="2" subtotal="average" baseField="1" baseItem="6"/>
    <dataField name="Average of S" fld="3" subtotal="average" baseField="1" baseItem="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9.xml"/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45"/>
  <sheetViews>
    <sheetView workbookViewId="0">
      <selection sqref="A1:A1048576"/>
    </sheetView>
  </sheetViews>
  <sheetFormatPr defaultRowHeight="15" x14ac:dyDescent="0.25"/>
  <cols>
    <col min="1" max="1" width="12.28515625" style="6" customWidth="1"/>
    <col min="2" max="4" width="9.28515625" style="3" customWidth="1"/>
    <col min="5" max="5" width="12.42578125" style="3" customWidth="1"/>
    <col min="6" max="6" width="12.42578125" style="43" customWidth="1"/>
    <col min="7" max="7" width="21.7109375" style="3" customWidth="1"/>
    <col min="8" max="8" width="27.7109375" style="3" customWidth="1"/>
    <col min="9" max="9" width="16" style="3" customWidth="1"/>
    <col min="10" max="10" width="11" style="3" customWidth="1"/>
    <col min="11" max="11" width="11.85546875" style="3" customWidth="1"/>
    <col min="12" max="12" width="14.28515625" style="3" customWidth="1"/>
    <col min="13" max="13" width="12.5703125" style="3" customWidth="1"/>
    <col min="14" max="14" width="13.140625" style="3" customWidth="1"/>
    <col min="15" max="15" width="13" style="3" customWidth="1"/>
    <col min="16" max="16" width="16.42578125" style="3" customWidth="1"/>
    <col min="17" max="17" width="12.28515625" style="3" customWidth="1"/>
    <col min="18" max="18" width="17.7109375" style="3" customWidth="1"/>
    <col min="19" max="19" width="28.28515625" style="3" customWidth="1"/>
    <col min="20" max="20" width="14.85546875" style="3" customWidth="1"/>
    <col min="21" max="21" width="13.28515625" style="3" customWidth="1"/>
    <col min="22" max="22" width="23.42578125" style="3" customWidth="1"/>
    <col min="23" max="23" width="16.7109375" style="3" customWidth="1"/>
    <col min="24" max="24" width="20" style="3" customWidth="1"/>
    <col min="25" max="25" width="12.5703125" style="3" customWidth="1"/>
    <col min="26" max="27" width="11.140625" style="3" customWidth="1"/>
    <col min="28" max="28" width="11" style="3" customWidth="1"/>
    <col min="29" max="29" width="12.28515625" style="3" customWidth="1"/>
    <col min="30" max="30" width="14.42578125" style="3" customWidth="1"/>
    <col min="31" max="31" width="9.140625" style="3"/>
    <col min="32" max="32" width="11.140625" style="3" customWidth="1"/>
    <col min="33" max="35" width="9.140625" style="3"/>
    <col min="36" max="36" width="12.42578125" style="3" customWidth="1"/>
    <col min="37" max="39" width="9.140625" style="3"/>
    <col min="40" max="40" width="11" style="3" customWidth="1"/>
    <col min="41" max="43" width="9.140625" style="3"/>
    <col min="44" max="44" width="11" style="3" customWidth="1"/>
    <col min="45" max="48" width="9.140625" style="3"/>
    <col min="49" max="50" width="9.140625" style="3" customWidth="1"/>
    <col min="51" max="51" width="9.7109375" style="3" customWidth="1"/>
    <col min="52" max="52" width="12.7109375" style="3" customWidth="1"/>
    <col min="53" max="53" width="9.85546875" style="3" customWidth="1"/>
    <col min="54" max="54" width="10.7109375" style="5" customWidth="1"/>
    <col min="55" max="55" width="12.5703125" style="3" customWidth="1"/>
    <col min="56" max="57" width="11.42578125" style="40" customWidth="1"/>
    <col min="58" max="58" width="16.28515625" style="40" customWidth="1"/>
    <col min="59" max="59" width="15.42578125" style="40" customWidth="1"/>
    <col min="60" max="60" width="9.140625" style="3"/>
    <col min="65" max="257" width="9.140625" style="3"/>
    <col min="258" max="258" width="12.28515625" style="3" customWidth="1"/>
    <col min="259" max="261" width="9.28515625" style="3" customWidth="1"/>
    <col min="262" max="262" width="12.42578125" style="3" customWidth="1"/>
    <col min="263" max="263" width="21.7109375" style="3" customWidth="1"/>
    <col min="264" max="264" width="27.7109375" style="3" customWidth="1"/>
    <col min="265" max="265" width="16" style="3" customWidth="1"/>
    <col min="266" max="266" width="11" style="3" customWidth="1"/>
    <col min="267" max="267" width="11.85546875" style="3" customWidth="1"/>
    <col min="268" max="268" width="14.28515625" style="3" customWidth="1"/>
    <col min="269" max="269" width="12.5703125" style="3" customWidth="1"/>
    <col min="270" max="270" width="13.140625" style="3" customWidth="1"/>
    <col min="271" max="271" width="13" style="3" customWidth="1"/>
    <col min="272" max="272" width="16.42578125" style="3" customWidth="1"/>
    <col min="273" max="273" width="12.28515625" style="3" customWidth="1"/>
    <col min="274" max="274" width="17.7109375" style="3" customWidth="1"/>
    <col min="275" max="275" width="28.28515625" style="3" customWidth="1"/>
    <col min="276" max="276" width="14.85546875" style="3" customWidth="1"/>
    <col min="277" max="277" width="13.28515625" style="3" customWidth="1"/>
    <col min="278" max="278" width="23.42578125" style="3" customWidth="1"/>
    <col min="279" max="279" width="16.7109375" style="3" customWidth="1"/>
    <col min="280" max="280" width="20" style="3" customWidth="1"/>
    <col min="281" max="281" width="12.5703125" style="3" customWidth="1"/>
    <col min="282" max="283" width="11.140625" style="3" customWidth="1"/>
    <col min="284" max="284" width="11" style="3" customWidth="1"/>
    <col min="285" max="285" width="12.28515625" style="3" customWidth="1"/>
    <col min="286" max="286" width="14.42578125" style="3" customWidth="1"/>
    <col min="287" max="287" width="9.140625" style="3"/>
    <col min="288" max="288" width="11.140625" style="3" customWidth="1"/>
    <col min="289" max="291" width="9.140625" style="3"/>
    <col min="292" max="292" width="12.42578125" style="3" customWidth="1"/>
    <col min="293" max="295" width="9.140625" style="3"/>
    <col min="296" max="296" width="11" style="3" customWidth="1"/>
    <col min="297" max="299" width="9.140625" style="3"/>
    <col min="300" max="300" width="11" style="3" customWidth="1"/>
    <col min="301" max="304" width="9.140625" style="3"/>
    <col min="305" max="306" width="9.140625" style="3" customWidth="1"/>
    <col min="307" max="307" width="9.7109375" style="3" customWidth="1"/>
    <col min="308" max="308" width="12.7109375" style="3" customWidth="1"/>
    <col min="309" max="309" width="9.85546875" style="3" customWidth="1"/>
    <col min="310" max="310" width="10.7109375" style="3" customWidth="1"/>
    <col min="311" max="311" width="12.5703125" style="3" customWidth="1"/>
    <col min="312" max="313" width="9.140625" style="3"/>
    <col min="314" max="314" width="16.28515625" style="3" customWidth="1"/>
    <col min="315" max="315" width="15.42578125" style="3" customWidth="1"/>
    <col min="316" max="513" width="9.140625" style="3"/>
    <col min="514" max="514" width="12.28515625" style="3" customWidth="1"/>
    <col min="515" max="517" width="9.28515625" style="3" customWidth="1"/>
    <col min="518" max="518" width="12.42578125" style="3" customWidth="1"/>
    <col min="519" max="519" width="21.7109375" style="3" customWidth="1"/>
    <col min="520" max="520" width="27.7109375" style="3" customWidth="1"/>
    <col min="521" max="521" width="16" style="3" customWidth="1"/>
    <col min="522" max="522" width="11" style="3" customWidth="1"/>
    <col min="523" max="523" width="11.85546875" style="3" customWidth="1"/>
    <col min="524" max="524" width="14.28515625" style="3" customWidth="1"/>
    <col min="525" max="525" width="12.5703125" style="3" customWidth="1"/>
    <col min="526" max="526" width="13.140625" style="3" customWidth="1"/>
    <col min="527" max="527" width="13" style="3" customWidth="1"/>
    <col min="528" max="528" width="16.42578125" style="3" customWidth="1"/>
    <col min="529" max="529" width="12.28515625" style="3" customWidth="1"/>
    <col min="530" max="530" width="17.7109375" style="3" customWidth="1"/>
    <col min="531" max="531" width="28.28515625" style="3" customWidth="1"/>
    <col min="532" max="532" width="14.85546875" style="3" customWidth="1"/>
    <col min="533" max="533" width="13.28515625" style="3" customWidth="1"/>
    <col min="534" max="534" width="23.42578125" style="3" customWidth="1"/>
    <col min="535" max="535" width="16.7109375" style="3" customWidth="1"/>
    <col min="536" max="536" width="20" style="3" customWidth="1"/>
    <col min="537" max="537" width="12.5703125" style="3" customWidth="1"/>
    <col min="538" max="539" width="11.140625" style="3" customWidth="1"/>
    <col min="540" max="540" width="11" style="3" customWidth="1"/>
    <col min="541" max="541" width="12.28515625" style="3" customWidth="1"/>
    <col min="542" max="542" width="14.42578125" style="3" customWidth="1"/>
    <col min="543" max="543" width="9.140625" style="3"/>
    <col min="544" max="544" width="11.140625" style="3" customWidth="1"/>
    <col min="545" max="547" width="9.140625" style="3"/>
    <col min="548" max="548" width="12.42578125" style="3" customWidth="1"/>
    <col min="549" max="551" width="9.140625" style="3"/>
    <col min="552" max="552" width="11" style="3" customWidth="1"/>
    <col min="553" max="555" width="9.140625" style="3"/>
    <col min="556" max="556" width="11" style="3" customWidth="1"/>
    <col min="557" max="560" width="9.140625" style="3"/>
    <col min="561" max="562" width="9.140625" style="3" customWidth="1"/>
    <col min="563" max="563" width="9.7109375" style="3" customWidth="1"/>
    <col min="564" max="564" width="12.7109375" style="3" customWidth="1"/>
    <col min="565" max="565" width="9.85546875" style="3" customWidth="1"/>
    <col min="566" max="566" width="10.7109375" style="3" customWidth="1"/>
    <col min="567" max="567" width="12.5703125" style="3" customWidth="1"/>
    <col min="568" max="569" width="9.140625" style="3"/>
    <col min="570" max="570" width="16.28515625" style="3" customWidth="1"/>
    <col min="571" max="571" width="15.42578125" style="3" customWidth="1"/>
    <col min="572" max="769" width="9.140625" style="3"/>
    <col min="770" max="770" width="12.28515625" style="3" customWidth="1"/>
    <col min="771" max="773" width="9.28515625" style="3" customWidth="1"/>
    <col min="774" max="774" width="12.42578125" style="3" customWidth="1"/>
    <col min="775" max="775" width="21.7109375" style="3" customWidth="1"/>
    <col min="776" max="776" width="27.7109375" style="3" customWidth="1"/>
    <col min="777" max="777" width="16" style="3" customWidth="1"/>
    <col min="778" max="778" width="11" style="3" customWidth="1"/>
    <col min="779" max="779" width="11.85546875" style="3" customWidth="1"/>
    <col min="780" max="780" width="14.28515625" style="3" customWidth="1"/>
    <col min="781" max="781" width="12.5703125" style="3" customWidth="1"/>
    <col min="782" max="782" width="13.140625" style="3" customWidth="1"/>
    <col min="783" max="783" width="13" style="3" customWidth="1"/>
    <col min="784" max="784" width="16.42578125" style="3" customWidth="1"/>
    <col min="785" max="785" width="12.28515625" style="3" customWidth="1"/>
    <col min="786" max="786" width="17.7109375" style="3" customWidth="1"/>
    <col min="787" max="787" width="28.28515625" style="3" customWidth="1"/>
    <col min="788" max="788" width="14.85546875" style="3" customWidth="1"/>
    <col min="789" max="789" width="13.28515625" style="3" customWidth="1"/>
    <col min="790" max="790" width="23.42578125" style="3" customWidth="1"/>
    <col min="791" max="791" width="16.7109375" style="3" customWidth="1"/>
    <col min="792" max="792" width="20" style="3" customWidth="1"/>
    <col min="793" max="793" width="12.5703125" style="3" customWidth="1"/>
    <col min="794" max="795" width="11.140625" style="3" customWidth="1"/>
    <col min="796" max="796" width="11" style="3" customWidth="1"/>
    <col min="797" max="797" width="12.28515625" style="3" customWidth="1"/>
    <col min="798" max="798" width="14.42578125" style="3" customWidth="1"/>
    <col min="799" max="799" width="9.140625" style="3"/>
    <col min="800" max="800" width="11.140625" style="3" customWidth="1"/>
    <col min="801" max="803" width="9.140625" style="3"/>
    <col min="804" max="804" width="12.42578125" style="3" customWidth="1"/>
    <col min="805" max="807" width="9.140625" style="3"/>
    <col min="808" max="808" width="11" style="3" customWidth="1"/>
    <col min="809" max="811" width="9.140625" style="3"/>
    <col min="812" max="812" width="11" style="3" customWidth="1"/>
    <col min="813" max="816" width="9.140625" style="3"/>
    <col min="817" max="818" width="9.140625" style="3" customWidth="1"/>
    <col min="819" max="819" width="9.7109375" style="3" customWidth="1"/>
    <col min="820" max="820" width="12.7109375" style="3" customWidth="1"/>
    <col min="821" max="821" width="9.85546875" style="3" customWidth="1"/>
    <col min="822" max="822" width="10.7109375" style="3" customWidth="1"/>
    <col min="823" max="823" width="12.5703125" style="3" customWidth="1"/>
    <col min="824" max="825" width="9.140625" style="3"/>
    <col min="826" max="826" width="16.28515625" style="3" customWidth="1"/>
    <col min="827" max="827" width="15.42578125" style="3" customWidth="1"/>
    <col min="828" max="1025" width="9.140625" style="3"/>
    <col min="1026" max="1026" width="12.28515625" style="3" customWidth="1"/>
    <col min="1027" max="1029" width="9.28515625" style="3" customWidth="1"/>
    <col min="1030" max="1030" width="12.42578125" style="3" customWidth="1"/>
    <col min="1031" max="1031" width="21.7109375" style="3" customWidth="1"/>
    <col min="1032" max="1032" width="27.7109375" style="3" customWidth="1"/>
    <col min="1033" max="1033" width="16" style="3" customWidth="1"/>
    <col min="1034" max="1034" width="11" style="3" customWidth="1"/>
    <col min="1035" max="1035" width="11.85546875" style="3" customWidth="1"/>
    <col min="1036" max="1036" width="14.28515625" style="3" customWidth="1"/>
    <col min="1037" max="1037" width="12.5703125" style="3" customWidth="1"/>
    <col min="1038" max="1038" width="13.140625" style="3" customWidth="1"/>
    <col min="1039" max="1039" width="13" style="3" customWidth="1"/>
    <col min="1040" max="1040" width="16.42578125" style="3" customWidth="1"/>
    <col min="1041" max="1041" width="12.28515625" style="3" customWidth="1"/>
    <col min="1042" max="1042" width="17.7109375" style="3" customWidth="1"/>
    <col min="1043" max="1043" width="28.28515625" style="3" customWidth="1"/>
    <col min="1044" max="1044" width="14.85546875" style="3" customWidth="1"/>
    <col min="1045" max="1045" width="13.28515625" style="3" customWidth="1"/>
    <col min="1046" max="1046" width="23.42578125" style="3" customWidth="1"/>
    <col min="1047" max="1047" width="16.7109375" style="3" customWidth="1"/>
    <col min="1048" max="1048" width="20" style="3" customWidth="1"/>
    <col min="1049" max="1049" width="12.5703125" style="3" customWidth="1"/>
    <col min="1050" max="1051" width="11.140625" style="3" customWidth="1"/>
    <col min="1052" max="1052" width="11" style="3" customWidth="1"/>
    <col min="1053" max="1053" width="12.28515625" style="3" customWidth="1"/>
    <col min="1054" max="1054" width="14.42578125" style="3" customWidth="1"/>
    <col min="1055" max="1055" width="9.140625" style="3"/>
    <col min="1056" max="1056" width="11.140625" style="3" customWidth="1"/>
    <col min="1057" max="1059" width="9.140625" style="3"/>
    <col min="1060" max="1060" width="12.42578125" style="3" customWidth="1"/>
    <col min="1061" max="1063" width="9.140625" style="3"/>
    <col min="1064" max="1064" width="11" style="3" customWidth="1"/>
    <col min="1065" max="1067" width="9.140625" style="3"/>
    <col min="1068" max="1068" width="11" style="3" customWidth="1"/>
    <col min="1069" max="1072" width="9.140625" style="3"/>
    <col min="1073" max="1074" width="9.140625" style="3" customWidth="1"/>
    <col min="1075" max="1075" width="9.7109375" style="3" customWidth="1"/>
    <col min="1076" max="1076" width="12.7109375" style="3" customWidth="1"/>
    <col min="1077" max="1077" width="9.85546875" style="3" customWidth="1"/>
    <col min="1078" max="1078" width="10.7109375" style="3" customWidth="1"/>
    <col min="1079" max="1079" width="12.5703125" style="3" customWidth="1"/>
    <col min="1080" max="1081" width="9.140625" style="3"/>
    <col min="1082" max="1082" width="16.28515625" style="3" customWidth="1"/>
    <col min="1083" max="1083" width="15.42578125" style="3" customWidth="1"/>
    <col min="1084" max="1281" width="9.140625" style="3"/>
    <col min="1282" max="1282" width="12.28515625" style="3" customWidth="1"/>
    <col min="1283" max="1285" width="9.28515625" style="3" customWidth="1"/>
    <col min="1286" max="1286" width="12.42578125" style="3" customWidth="1"/>
    <col min="1287" max="1287" width="21.7109375" style="3" customWidth="1"/>
    <col min="1288" max="1288" width="27.7109375" style="3" customWidth="1"/>
    <col min="1289" max="1289" width="16" style="3" customWidth="1"/>
    <col min="1290" max="1290" width="11" style="3" customWidth="1"/>
    <col min="1291" max="1291" width="11.85546875" style="3" customWidth="1"/>
    <col min="1292" max="1292" width="14.28515625" style="3" customWidth="1"/>
    <col min="1293" max="1293" width="12.5703125" style="3" customWidth="1"/>
    <col min="1294" max="1294" width="13.140625" style="3" customWidth="1"/>
    <col min="1295" max="1295" width="13" style="3" customWidth="1"/>
    <col min="1296" max="1296" width="16.42578125" style="3" customWidth="1"/>
    <col min="1297" max="1297" width="12.28515625" style="3" customWidth="1"/>
    <col min="1298" max="1298" width="17.7109375" style="3" customWidth="1"/>
    <col min="1299" max="1299" width="28.28515625" style="3" customWidth="1"/>
    <col min="1300" max="1300" width="14.85546875" style="3" customWidth="1"/>
    <col min="1301" max="1301" width="13.28515625" style="3" customWidth="1"/>
    <col min="1302" max="1302" width="23.42578125" style="3" customWidth="1"/>
    <col min="1303" max="1303" width="16.7109375" style="3" customWidth="1"/>
    <col min="1304" max="1304" width="20" style="3" customWidth="1"/>
    <col min="1305" max="1305" width="12.5703125" style="3" customWidth="1"/>
    <col min="1306" max="1307" width="11.140625" style="3" customWidth="1"/>
    <col min="1308" max="1308" width="11" style="3" customWidth="1"/>
    <col min="1309" max="1309" width="12.28515625" style="3" customWidth="1"/>
    <col min="1310" max="1310" width="14.42578125" style="3" customWidth="1"/>
    <col min="1311" max="1311" width="9.140625" style="3"/>
    <col min="1312" max="1312" width="11.140625" style="3" customWidth="1"/>
    <col min="1313" max="1315" width="9.140625" style="3"/>
    <col min="1316" max="1316" width="12.42578125" style="3" customWidth="1"/>
    <col min="1317" max="1319" width="9.140625" style="3"/>
    <col min="1320" max="1320" width="11" style="3" customWidth="1"/>
    <col min="1321" max="1323" width="9.140625" style="3"/>
    <col min="1324" max="1324" width="11" style="3" customWidth="1"/>
    <col min="1325" max="1328" width="9.140625" style="3"/>
    <col min="1329" max="1330" width="9.140625" style="3" customWidth="1"/>
    <col min="1331" max="1331" width="9.7109375" style="3" customWidth="1"/>
    <col min="1332" max="1332" width="12.7109375" style="3" customWidth="1"/>
    <col min="1333" max="1333" width="9.85546875" style="3" customWidth="1"/>
    <col min="1334" max="1334" width="10.7109375" style="3" customWidth="1"/>
    <col min="1335" max="1335" width="12.5703125" style="3" customWidth="1"/>
    <col min="1336" max="1337" width="9.140625" style="3"/>
    <col min="1338" max="1338" width="16.28515625" style="3" customWidth="1"/>
    <col min="1339" max="1339" width="15.42578125" style="3" customWidth="1"/>
    <col min="1340" max="1537" width="9.140625" style="3"/>
    <col min="1538" max="1538" width="12.28515625" style="3" customWidth="1"/>
    <col min="1539" max="1541" width="9.28515625" style="3" customWidth="1"/>
    <col min="1542" max="1542" width="12.42578125" style="3" customWidth="1"/>
    <col min="1543" max="1543" width="21.7109375" style="3" customWidth="1"/>
    <col min="1544" max="1544" width="27.7109375" style="3" customWidth="1"/>
    <col min="1545" max="1545" width="16" style="3" customWidth="1"/>
    <col min="1546" max="1546" width="11" style="3" customWidth="1"/>
    <col min="1547" max="1547" width="11.85546875" style="3" customWidth="1"/>
    <col min="1548" max="1548" width="14.28515625" style="3" customWidth="1"/>
    <col min="1549" max="1549" width="12.5703125" style="3" customWidth="1"/>
    <col min="1550" max="1550" width="13.140625" style="3" customWidth="1"/>
    <col min="1551" max="1551" width="13" style="3" customWidth="1"/>
    <col min="1552" max="1552" width="16.42578125" style="3" customWidth="1"/>
    <col min="1553" max="1553" width="12.28515625" style="3" customWidth="1"/>
    <col min="1554" max="1554" width="17.7109375" style="3" customWidth="1"/>
    <col min="1555" max="1555" width="28.28515625" style="3" customWidth="1"/>
    <col min="1556" max="1556" width="14.85546875" style="3" customWidth="1"/>
    <col min="1557" max="1557" width="13.28515625" style="3" customWidth="1"/>
    <col min="1558" max="1558" width="23.42578125" style="3" customWidth="1"/>
    <col min="1559" max="1559" width="16.7109375" style="3" customWidth="1"/>
    <col min="1560" max="1560" width="20" style="3" customWidth="1"/>
    <col min="1561" max="1561" width="12.5703125" style="3" customWidth="1"/>
    <col min="1562" max="1563" width="11.140625" style="3" customWidth="1"/>
    <col min="1564" max="1564" width="11" style="3" customWidth="1"/>
    <col min="1565" max="1565" width="12.28515625" style="3" customWidth="1"/>
    <col min="1566" max="1566" width="14.42578125" style="3" customWidth="1"/>
    <col min="1567" max="1567" width="9.140625" style="3"/>
    <col min="1568" max="1568" width="11.140625" style="3" customWidth="1"/>
    <col min="1569" max="1571" width="9.140625" style="3"/>
    <col min="1572" max="1572" width="12.42578125" style="3" customWidth="1"/>
    <col min="1573" max="1575" width="9.140625" style="3"/>
    <col min="1576" max="1576" width="11" style="3" customWidth="1"/>
    <col min="1577" max="1579" width="9.140625" style="3"/>
    <col min="1580" max="1580" width="11" style="3" customWidth="1"/>
    <col min="1581" max="1584" width="9.140625" style="3"/>
    <col min="1585" max="1586" width="9.140625" style="3" customWidth="1"/>
    <col min="1587" max="1587" width="9.7109375" style="3" customWidth="1"/>
    <col min="1588" max="1588" width="12.7109375" style="3" customWidth="1"/>
    <col min="1589" max="1589" width="9.85546875" style="3" customWidth="1"/>
    <col min="1590" max="1590" width="10.7109375" style="3" customWidth="1"/>
    <col min="1591" max="1591" width="12.5703125" style="3" customWidth="1"/>
    <col min="1592" max="1593" width="9.140625" style="3"/>
    <col min="1594" max="1594" width="16.28515625" style="3" customWidth="1"/>
    <col min="1595" max="1595" width="15.42578125" style="3" customWidth="1"/>
    <col min="1596" max="1793" width="9.140625" style="3"/>
    <col min="1794" max="1794" width="12.28515625" style="3" customWidth="1"/>
    <col min="1795" max="1797" width="9.28515625" style="3" customWidth="1"/>
    <col min="1798" max="1798" width="12.42578125" style="3" customWidth="1"/>
    <col min="1799" max="1799" width="21.7109375" style="3" customWidth="1"/>
    <col min="1800" max="1800" width="27.7109375" style="3" customWidth="1"/>
    <col min="1801" max="1801" width="16" style="3" customWidth="1"/>
    <col min="1802" max="1802" width="11" style="3" customWidth="1"/>
    <col min="1803" max="1803" width="11.85546875" style="3" customWidth="1"/>
    <col min="1804" max="1804" width="14.28515625" style="3" customWidth="1"/>
    <col min="1805" max="1805" width="12.5703125" style="3" customWidth="1"/>
    <col min="1806" max="1806" width="13.140625" style="3" customWidth="1"/>
    <col min="1807" max="1807" width="13" style="3" customWidth="1"/>
    <col min="1808" max="1808" width="16.42578125" style="3" customWidth="1"/>
    <col min="1809" max="1809" width="12.28515625" style="3" customWidth="1"/>
    <col min="1810" max="1810" width="17.7109375" style="3" customWidth="1"/>
    <col min="1811" max="1811" width="28.28515625" style="3" customWidth="1"/>
    <col min="1812" max="1812" width="14.85546875" style="3" customWidth="1"/>
    <col min="1813" max="1813" width="13.28515625" style="3" customWidth="1"/>
    <col min="1814" max="1814" width="23.42578125" style="3" customWidth="1"/>
    <col min="1815" max="1815" width="16.7109375" style="3" customWidth="1"/>
    <col min="1816" max="1816" width="20" style="3" customWidth="1"/>
    <col min="1817" max="1817" width="12.5703125" style="3" customWidth="1"/>
    <col min="1818" max="1819" width="11.140625" style="3" customWidth="1"/>
    <col min="1820" max="1820" width="11" style="3" customWidth="1"/>
    <col min="1821" max="1821" width="12.28515625" style="3" customWidth="1"/>
    <col min="1822" max="1822" width="14.42578125" style="3" customWidth="1"/>
    <col min="1823" max="1823" width="9.140625" style="3"/>
    <col min="1824" max="1824" width="11.140625" style="3" customWidth="1"/>
    <col min="1825" max="1827" width="9.140625" style="3"/>
    <col min="1828" max="1828" width="12.42578125" style="3" customWidth="1"/>
    <col min="1829" max="1831" width="9.140625" style="3"/>
    <col min="1832" max="1832" width="11" style="3" customWidth="1"/>
    <col min="1833" max="1835" width="9.140625" style="3"/>
    <col min="1836" max="1836" width="11" style="3" customWidth="1"/>
    <col min="1837" max="1840" width="9.140625" style="3"/>
    <col min="1841" max="1842" width="9.140625" style="3" customWidth="1"/>
    <col min="1843" max="1843" width="9.7109375" style="3" customWidth="1"/>
    <col min="1844" max="1844" width="12.7109375" style="3" customWidth="1"/>
    <col min="1845" max="1845" width="9.85546875" style="3" customWidth="1"/>
    <col min="1846" max="1846" width="10.7109375" style="3" customWidth="1"/>
    <col min="1847" max="1847" width="12.5703125" style="3" customWidth="1"/>
    <col min="1848" max="1849" width="9.140625" style="3"/>
    <col min="1850" max="1850" width="16.28515625" style="3" customWidth="1"/>
    <col min="1851" max="1851" width="15.42578125" style="3" customWidth="1"/>
    <col min="1852" max="2049" width="9.140625" style="3"/>
    <col min="2050" max="2050" width="12.28515625" style="3" customWidth="1"/>
    <col min="2051" max="2053" width="9.28515625" style="3" customWidth="1"/>
    <col min="2054" max="2054" width="12.42578125" style="3" customWidth="1"/>
    <col min="2055" max="2055" width="21.7109375" style="3" customWidth="1"/>
    <col min="2056" max="2056" width="27.7109375" style="3" customWidth="1"/>
    <col min="2057" max="2057" width="16" style="3" customWidth="1"/>
    <col min="2058" max="2058" width="11" style="3" customWidth="1"/>
    <col min="2059" max="2059" width="11.85546875" style="3" customWidth="1"/>
    <col min="2060" max="2060" width="14.28515625" style="3" customWidth="1"/>
    <col min="2061" max="2061" width="12.5703125" style="3" customWidth="1"/>
    <col min="2062" max="2062" width="13.140625" style="3" customWidth="1"/>
    <col min="2063" max="2063" width="13" style="3" customWidth="1"/>
    <col min="2064" max="2064" width="16.42578125" style="3" customWidth="1"/>
    <col min="2065" max="2065" width="12.28515625" style="3" customWidth="1"/>
    <col min="2066" max="2066" width="17.7109375" style="3" customWidth="1"/>
    <col min="2067" max="2067" width="28.28515625" style="3" customWidth="1"/>
    <col min="2068" max="2068" width="14.85546875" style="3" customWidth="1"/>
    <col min="2069" max="2069" width="13.28515625" style="3" customWidth="1"/>
    <col min="2070" max="2070" width="23.42578125" style="3" customWidth="1"/>
    <col min="2071" max="2071" width="16.7109375" style="3" customWidth="1"/>
    <col min="2072" max="2072" width="20" style="3" customWidth="1"/>
    <col min="2073" max="2073" width="12.5703125" style="3" customWidth="1"/>
    <col min="2074" max="2075" width="11.140625" style="3" customWidth="1"/>
    <col min="2076" max="2076" width="11" style="3" customWidth="1"/>
    <col min="2077" max="2077" width="12.28515625" style="3" customWidth="1"/>
    <col min="2078" max="2078" width="14.42578125" style="3" customWidth="1"/>
    <col min="2079" max="2079" width="9.140625" style="3"/>
    <col min="2080" max="2080" width="11.140625" style="3" customWidth="1"/>
    <col min="2081" max="2083" width="9.140625" style="3"/>
    <col min="2084" max="2084" width="12.42578125" style="3" customWidth="1"/>
    <col min="2085" max="2087" width="9.140625" style="3"/>
    <col min="2088" max="2088" width="11" style="3" customWidth="1"/>
    <col min="2089" max="2091" width="9.140625" style="3"/>
    <col min="2092" max="2092" width="11" style="3" customWidth="1"/>
    <col min="2093" max="2096" width="9.140625" style="3"/>
    <col min="2097" max="2098" width="9.140625" style="3" customWidth="1"/>
    <col min="2099" max="2099" width="9.7109375" style="3" customWidth="1"/>
    <col min="2100" max="2100" width="12.7109375" style="3" customWidth="1"/>
    <col min="2101" max="2101" width="9.85546875" style="3" customWidth="1"/>
    <col min="2102" max="2102" width="10.7109375" style="3" customWidth="1"/>
    <col min="2103" max="2103" width="12.5703125" style="3" customWidth="1"/>
    <col min="2104" max="2105" width="9.140625" style="3"/>
    <col min="2106" max="2106" width="16.28515625" style="3" customWidth="1"/>
    <col min="2107" max="2107" width="15.42578125" style="3" customWidth="1"/>
    <col min="2108" max="2305" width="9.140625" style="3"/>
    <col min="2306" max="2306" width="12.28515625" style="3" customWidth="1"/>
    <col min="2307" max="2309" width="9.28515625" style="3" customWidth="1"/>
    <col min="2310" max="2310" width="12.42578125" style="3" customWidth="1"/>
    <col min="2311" max="2311" width="21.7109375" style="3" customWidth="1"/>
    <col min="2312" max="2312" width="27.7109375" style="3" customWidth="1"/>
    <col min="2313" max="2313" width="16" style="3" customWidth="1"/>
    <col min="2314" max="2314" width="11" style="3" customWidth="1"/>
    <col min="2315" max="2315" width="11.85546875" style="3" customWidth="1"/>
    <col min="2316" max="2316" width="14.28515625" style="3" customWidth="1"/>
    <col min="2317" max="2317" width="12.5703125" style="3" customWidth="1"/>
    <col min="2318" max="2318" width="13.140625" style="3" customWidth="1"/>
    <col min="2319" max="2319" width="13" style="3" customWidth="1"/>
    <col min="2320" max="2320" width="16.42578125" style="3" customWidth="1"/>
    <col min="2321" max="2321" width="12.28515625" style="3" customWidth="1"/>
    <col min="2322" max="2322" width="17.7109375" style="3" customWidth="1"/>
    <col min="2323" max="2323" width="28.28515625" style="3" customWidth="1"/>
    <col min="2324" max="2324" width="14.85546875" style="3" customWidth="1"/>
    <col min="2325" max="2325" width="13.28515625" style="3" customWidth="1"/>
    <col min="2326" max="2326" width="23.42578125" style="3" customWidth="1"/>
    <col min="2327" max="2327" width="16.7109375" style="3" customWidth="1"/>
    <col min="2328" max="2328" width="20" style="3" customWidth="1"/>
    <col min="2329" max="2329" width="12.5703125" style="3" customWidth="1"/>
    <col min="2330" max="2331" width="11.140625" style="3" customWidth="1"/>
    <col min="2332" max="2332" width="11" style="3" customWidth="1"/>
    <col min="2333" max="2333" width="12.28515625" style="3" customWidth="1"/>
    <col min="2334" max="2334" width="14.42578125" style="3" customWidth="1"/>
    <col min="2335" max="2335" width="9.140625" style="3"/>
    <col min="2336" max="2336" width="11.140625" style="3" customWidth="1"/>
    <col min="2337" max="2339" width="9.140625" style="3"/>
    <col min="2340" max="2340" width="12.42578125" style="3" customWidth="1"/>
    <col min="2341" max="2343" width="9.140625" style="3"/>
    <col min="2344" max="2344" width="11" style="3" customWidth="1"/>
    <col min="2345" max="2347" width="9.140625" style="3"/>
    <col min="2348" max="2348" width="11" style="3" customWidth="1"/>
    <col min="2349" max="2352" width="9.140625" style="3"/>
    <col min="2353" max="2354" width="9.140625" style="3" customWidth="1"/>
    <col min="2355" max="2355" width="9.7109375" style="3" customWidth="1"/>
    <col min="2356" max="2356" width="12.7109375" style="3" customWidth="1"/>
    <col min="2357" max="2357" width="9.85546875" style="3" customWidth="1"/>
    <col min="2358" max="2358" width="10.7109375" style="3" customWidth="1"/>
    <col min="2359" max="2359" width="12.5703125" style="3" customWidth="1"/>
    <col min="2360" max="2361" width="9.140625" style="3"/>
    <col min="2362" max="2362" width="16.28515625" style="3" customWidth="1"/>
    <col min="2363" max="2363" width="15.42578125" style="3" customWidth="1"/>
    <col min="2364" max="2561" width="9.140625" style="3"/>
    <col min="2562" max="2562" width="12.28515625" style="3" customWidth="1"/>
    <col min="2563" max="2565" width="9.28515625" style="3" customWidth="1"/>
    <col min="2566" max="2566" width="12.42578125" style="3" customWidth="1"/>
    <col min="2567" max="2567" width="21.7109375" style="3" customWidth="1"/>
    <col min="2568" max="2568" width="27.7109375" style="3" customWidth="1"/>
    <col min="2569" max="2569" width="16" style="3" customWidth="1"/>
    <col min="2570" max="2570" width="11" style="3" customWidth="1"/>
    <col min="2571" max="2571" width="11.85546875" style="3" customWidth="1"/>
    <col min="2572" max="2572" width="14.28515625" style="3" customWidth="1"/>
    <col min="2573" max="2573" width="12.5703125" style="3" customWidth="1"/>
    <col min="2574" max="2574" width="13.140625" style="3" customWidth="1"/>
    <col min="2575" max="2575" width="13" style="3" customWidth="1"/>
    <col min="2576" max="2576" width="16.42578125" style="3" customWidth="1"/>
    <col min="2577" max="2577" width="12.28515625" style="3" customWidth="1"/>
    <col min="2578" max="2578" width="17.7109375" style="3" customWidth="1"/>
    <col min="2579" max="2579" width="28.28515625" style="3" customWidth="1"/>
    <col min="2580" max="2580" width="14.85546875" style="3" customWidth="1"/>
    <col min="2581" max="2581" width="13.28515625" style="3" customWidth="1"/>
    <col min="2582" max="2582" width="23.42578125" style="3" customWidth="1"/>
    <col min="2583" max="2583" width="16.7109375" style="3" customWidth="1"/>
    <col min="2584" max="2584" width="20" style="3" customWidth="1"/>
    <col min="2585" max="2585" width="12.5703125" style="3" customWidth="1"/>
    <col min="2586" max="2587" width="11.140625" style="3" customWidth="1"/>
    <col min="2588" max="2588" width="11" style="3" customWidth="1"/>
    <col min="2589" max="2589" width="12.28515625" style="3" customWidth="1"/>
    <col min="2590" max="2590" width="14.42578125" style="3" customWidth="1"/>
    <col min="2591" max="2591" width="9.140625" style="3"/>
    <col min="2592" max="2592" width="11.140625" style="3" customWidth="1"/>
    <col min="2593" max="2595" width="9.140625" style="3"/>
    <col min="2596" max="2596" width="12.42578125" style="3" customWidth="1"/>
    <col min="2597" max="2599" width="9.140625" style="3"/>
    <col min="2600" max="2600" width="11" style="3" customWidth="1"/>
    <col min="2601" max="2603" width="9.140625" style="3"/>
    <col min="2604" max="2604" width="11" style="3" customWidth="1"/>
    <col min="2605" max="2608" width="9.140625" style="3"/>
    <col min="2609" max="2610" width="9.140625" style="3" customWidth="1"/>
    <col min="2611" max="2611" width="9.7109375" style="3" customWidth="1"/>
    <col min="2612" max="2612" width="12.7109375" style="3" customWidth="1"/>
    <col min="2613" max="2613" width="9.85546875" style="3" customWidth="1"/>
    <col min="2614" max="2614" width="10.7109375" style="3" customWidth="1"/>
    <col min="2615" max="2615" width="12.5703125" style="3" customWidth="1"/>
    <col min="2616" max="2617" width="9.140625" style="3"/>
    <col min="2618" max="2618" width="16.28515625" style="3" customWidth="1"/>
    <col min="2619" max="2619" width="15.42578125" style="3" customWidth="1"/>
    <col min="2620" max="2817" width="9.140625" style="3"/>
    <col min="2818" max="2818" width="12.28515625" style="3" customWidth="1"/>
    <col min="2819" max="2821" width="9.28515625" style="3" customWidth="1"/>
    <col min="2822" max="2822" width="12.42578125" style="3" customWidth="1"/>
    <col min="2823" max="2823" width="21.7109375" style="3" customWidth="1"/>
    <col min="2824" max="2824" width="27.7109375" style="3" customWidth="1"/>
    <col min="2825" max="2825" width="16" style="3" customWidth="1"/>
    <col min="2826" max="2826" width="11" style="3" customWidth="1"/>
    <col min="2827" max="2827" width="11.85546875" style="3" customWidth="1"/>
    <col min="2828" max="2828" width="14.28515625" style="3" customWidth="1"/>
    <col min="2829" max="2829" width="12.5703125" style="3" customWidth="1"/>
    <col min="2830" max="2830" width="13.140625" style="3" customWidth="1"/>
    <col min="2831" max="2831" width="13" style="3" customWidth="1"/>
    <col min="2832" max="2832" width="16.42578125" style="3" customWidth="1"/>
    <col min="2833" max="2833" width="12.28515625" style="3" customWidth="1"/>
    <col min="2834" max="2834" width="17.7109375" style="3" customWidth="1"/>
    <col min="2835" max="2835" width="28.28515625" style="3" customWidth="1"/>
    <col min="2836" max="2836" width="14.85546875" style="3" customWidth="1"/>
    <col min="2837" max="2837" width="13.28515625" style="3" customWidth="1"/>
    <col min="2838" max="2838" width="23.42578125" style="3" customWidth="1"/>
    <col min="2839" max="2839" width="16.7109375" style="3" customWidth="1"/>
    <col min="2840" max="2840" width="20" style="3" customWidth="1"/>
    <col min="2841" max="2841" width="12.5703125" style="3" customWidth="1"/>
    <col min="2842" max="2843" width="11.140625" style="3" customWidth="1"/>
    <col min="2844" max="2844" width="11" style="3" customWidth="1"/>
    <col min="2845" max="2845" width="12.28515625" style="3" customWidth="1"/>
    <col min="2846" max="2846" width="14.42578125" style="3" customWidth="1"/>
    <col min="2847" max="2847" width="9.140625" style="3"/>
    <col min="2848" max="2848" width="11.140625" style="3" customWidth="1"/>
    <col min="2849" max="2851" width="9.140625" style="3"/>
    <col min="2852" max="2852" width="12.42578125" style="3" customWidth="1"/>
    <col min="2853" max="2855" width="9.140625" style="3"/>
    <col min="2856" max="2856" width="11" style="3" customWidth="1"/>
    <col min="2857" max="2859" width="9.140625" style="3"/>
    <col min="2860" max="2860" width="11" style="3" customWidth="1"/>
    <col min="2861" max="2864" width="9.140625" style="3"/>
    <col min="2865" max="2866" width="9.140625" style="3" customWidth="1"/>
    <col min="2867" max="2867" width="9.7109375" style="3" customWidth="1"/>
    <col min="2868" max="2868" width="12.7109375" style="3" customWidth="1"/>
    <col min="2869" max="2869" width="9.85546875" style="3" customWidth="1"/>
    <col min="2870" max="2870" width="10.7109375" style="3" customWidth="1"/>
    <col min="2871" max="2871" width="12.5703125" style="3" customWidth="1"/>
    <col min="2872" max="2873" width="9.140625" style="3"/>
    <col min="2874" max="2874" width="16.28515625" style="3" customWidth="1"/>
    <col min="2875" max="2875" width="15.42578125" style="3" customWidth="1"/>
    <col min="2876" max="3073" width="9.140625" style="3"/>
    <col min="3074" max="3074" width="12.28515625" style="3" customWidth="1"/>
    <col min="3075" max="3077" width="9.28515625" style="3" customWidth="1"/>
    <col min="3078" max="3078" width="12.42578125" style="3" customWidth="1"/>
    <col min="3079" max="3079" width="21.7109375" style="3" customWidth="1"/>
    <col min="3080" max="3080" width="27.7109375" style="3" customWidth="1"/>
    <col min="3081" max="3081" width="16" style="3" customWidth="1"/>
    <col min="3082" max="3082" width="11" style="3" customWidth="1"/>
    <col min="3083" max="3083" width="11.85546875" style="3" customWidth="1"/>
    <col min="3084" max="3084" width="14.28515625" style="3" customWidth="1"/>
    <col min="3085" max="3085" width="12.5703125" style="3" customWidth="1"/>
    <col min="3086" max="3086" width="13.140625" style="3" customWidth="1"/>
    <col min="3087" max="3087" width="13" style="3" customWidth="1"/>
    <col min="3088" max="3088" width="16.42578125" style="3" customWidth="1"/>
    <col min="3089" max="3089" width="12.28515625" style="3" customWidth="1"/>
    <col min="3090" max="3090" width="17.7109375" style="3" customWidth="1"/>
    <col min="3091" max="3091" width="28.28515625" style="3" customWidth="1"/>
    <col min="3092" max="3092" width="14.85546875" style="3" customWidth="1"/>
    <col min="3093" max="3093" width="13.28515625" style="3" customWidth="1"/>
    <col min="3094" max="3094" width="23.42578125" style="3" customWidth="1"/>
    <col min="3095" max="3095" width="16.7109375" style="3" customWidth="1"/>
    <col min="3096" max="3096" width="20" style="3" customWidth="1"/>
    <col min="3097" max="3097" width="12.5703125" style="3" customWidth="1"/>
    <col min="3098" max="3099" width="11.140625" style="3" customWidth="1"/>
    <col min="3100" max="3100" width="11" style="3" customWidth="1"/>
    <col min="3101" max="3101" width="12.28515625" style="3" customWidth="1"/>
    <col min="3102" max="3102" width="14.42578125" style="3" customWidth="1"/>
    <col min="3103" max="3103" width="9.140625" style="3"/>
    <col min="3104" max="3104" width="11.140625" style="3" customWidth="1"/>
    <col min="3105" max="3107" width="9.140625" style="3"/>
    <col min="3108" max="3108" width="12.42578125" style="3" customWidth="1"/>
    <col min="3109" max="3111" width="9.140625" style="3"/>
    <col min="3112" max="3112" width="11" style="3" customWidth="1"/>
    <col min="3113" max="3115" width="9.140625" style="3"/>
    <col min="3116" max="3116" width="11" style="3" customWidth="1"/>
    <col min="3117" max="3120" width="9.140625" style="3"/>
    <col min="3121" max="3122" width="9.140625" style="3" customWidth="1"/>
    <col min="3123" max="3123" width="9.7109375" style="3" customWidth="1"/>
    <col min="3124" max="3124" width="12.7109375" style="3" customWidth="1"/>
    <col min="3125" max="3125" width="9.85546875" style="3" customWidth="1"/>
    <col min="3126" max="3126" width="10.7109375" style="3" customWidth="1"/>
    <col min="3127" max="3127" width="12.5703125" style="3" customWidth="1"/>
    <col min="3128" max="3129" width="9.140625" style="3"/>
    <col min="3130" max="3130" width="16.28515625" style="3" customWidth="1"/>
    <col min="3131" max="3131" width="15.42578125" style="3" customWidth="1"/>
    <col min="3132" max="3329" width="9.140625" style="3"/>
    <col min="3330" max="3330" width="12.28515625" style="3" customWidth="1"/>
    <col min="3331" max="3333" width="9.28515625" style="3" customWidth="1"/>
    <col min="3334" max="3334" width="12.42578125" style="3" customWidth="1"/>
    <col min="3335" max="3335" width="21.7109375" style="3" customWidth="1"/>
    <col min="3336" max="3336" width="27.7109375" style="3" customWidth="1"/>
    <col min="3337" max="3337" width="16" style="3" customWidth="1"/>
    <col min="3338" max="3338" width="11" style="3" customWidth="1"/>
    <col min="3339" max="3339" width="11.85546875" style="3" customWidth="1"/>
    <col min="3340" max="3340" width="14.28515625" style="3" customWidth="1"/>
    <col min="3341" max="3341" width="12.5703125" style="3" customWidth="1"/>
    <col min="3342" max="3342" width="13.140625" style="3" customWidth="1"/>
    <col min="3343" max="3343" width="13" style="3" customWidth="1"/>
    <col min="3344" max="3344" width="16.42578125" style="3" customWidth="1"/>
    <col min="3345" max="3345" width="12.28515625" style="3" customWidth="1"/>
    <col min="3346" max="3346" width="17.7109375" style="3" customWidth="1"/>
    <col min="3347" max="3347" width="28.28515625" style="3" customWidth="1"/>
    <col min="3348" max="3348" width="14.85546875" style="3" customWidth="1"/>
    <col min="3349" max="3349" width="13.28515625" style="3" customWidth="1"/>
    <col min="3350" max="3350" width="23.42578125" style="3" customWidth="1"/>
    <col min="3351" max="3351" width="16.7109375" style="3" customWidth="1"/>
    <col min="3352" max="3352" width="20" style="3" customWidth="1"/>
    <col min="3353" max="3353" width="12.5703125" style="3" customWidth="1"/>
    <col min="3354" max="3355" width="11.140625" style="3" customWidth="1"/>
    <col min="3356" max="3356" width="11" style="3" customWidth="1"/>
    <col min="3357" max="3357" width="12.28515625" style="3" customWidth="1"/>
    <col min="3358" max="3358" width="14.42578125" style="3" customWidth="1"/>
    <col min="3359" max="3359" width="9.140625" style="3"/>
    <col min="3360" max="3360" width="11.140625" style="3" customWidth="1"/>
    <col min="3361" max="3363" width="9.140625" style="3"/>
    <col min="3364" max="3364" width="12.42578125" style="3" customWidth="1"/>
    <col min="3365" max="3367" width="9.140625" style="3"/>
    <col min="3368" max="3368" width="11" style="3" customWidth="1"/>
    <col min="3369" max="3371" width="9.140625" style="3"/>
    <col min="3372" max="3372" width="11" style="3" customWidth="1"/>
    <col min="3373" max="3376" width="9.140625" style="3"/>
    <col min="3377" max="3378" width="9.140625" style="3" customWidth="1"/>
    <col min="3379" max="3379" width="9.7109375" style="3" customWidth="1"/>
    <col min="3380" max="3380" width="12.7109375" style="3" customWidth="1"/>
    <col min="3381" max="3381" width="9.85546875" style="3" customWidth="1"/>
    <col min="3382" max="3382" width="10.7109375" style="3" customWidth="1"/>
    <col min="3383" max="3383" width="12.5703125" style="3" customWidth="1"/>
    <col min="3384" max="3385" width="9.140625" style="3"/>
    <col min="3386" max="3386" width="16.28515625" style="3" customWidth="1"/>
    <col min="3387" max="3387" width="15.42578125" style="3" customWidth="1"/>
    <col min="3388" max="3585" width="9.140625" style="3"/>
    <col min="3586" max="3586" width="12.28515625" style="3" customWidth="1"/>
    <col min="3587" max="3589" width="9.28515625" style="3" customWidth="1"/>
    <col min="3590" max="3590" width="12.42578125" style="3" customWidth="1"/>
    <col min="3591" max="3591" width="21.7109375" style="3" customWidth="1"/>
    <col min="3592" max="3592" width="27.7109375" style="3" customWidth="1"/>
    <col min="3593" max="3593" width="16" style="3" customWidth="1"/>
    <col min="3594" max="3594" width="11" style="3" customWidth="1"/>
    <col min="3595" max="3595" width="11.85546875" style="3" customWidth="1"/>
    <col min="3596" max="3596" width="14.28515625" style="3" customWidth="1"/>
    <col min="3597" max="3597" width="12.5703125" style="3" customWidth="1"/>
    <col min="3598" max="3598" width="13.140625" style="3" customWidth="1"/>
    <col min="3599" max="3599" width="13" style="3" customWidth="1"/>
    <col min="3600" max="3600" width="16.42578125" style="3" customWidth="1"/>
    <col min="3601" max="3601" width="12.28515625" style="3" customWidth="1"/>
    <col min="3602" max="3602" width="17.7109375" style="3" customWidth="1"/>
    <col min="3603" max="3603" width="28.28515625" style="3" customWidth="1"/>
    <col min="3604" max="3604" width="14.85546875" style="3" customWidth="1"/>
    <col min="3605" max="3605" width="13.28515625" style="3" customWidth="1"/>
    <col min="3606" max="3606" width="23.42578125" style="3" customWidth="1"/>
    <col min="3607" max="3607" width="16.7109375" style="3" customWidth="1"/>
    <col min="3608" max="3608" width="20" style="3" customWidth="1"/>
    <col min="3609" max="3609" width="12.5703125" style="3" customWidth="1"/>
    <col min="3610" max="3611" width="11.140625" style="3" customWidth="1"/>
    <col min="3612" max="3612" width="11" style="3" customWidth="1"/>
    <col min="3613" max="3613" width="12.28515625" style="3" customWidth="1"/>
    <col min="3614" max="3614" width="14.42578125" style="3" customWidth="1"/>
    <col min="3615" max="3615" width="9.140625" style="3"/>
    <col min="3616" max="3616" width="11.140625" style="3" customWidth="1"/>
    <col min="3617" max="3619" width="9.140625" style="3"/>
    <col min="3620" max="3620" width="12.42578125" style="3" customWidth="1"/>
    <col min="3621" max="3623" width="9.140625" style="3"/>
    <col min="3624" max="3624" width="11" style="3" customWidth="1"/>
    <col min="3625" max="3627" width="9.140625" style="3"/>
    <col min="3628" max="3628" width="11" style="3" customWidth="1"/>
    <col min="3629" max="3632" width="9.140625" style="3"/>
    <col min="3633" max="3634" width="9.140625" style="3" customWidth="1"/>
    <col min="3635" max="3635" width="9.7109375" style="3" customWidth="1"/>
    <col min="3636" max="3636" width="12.7109375" style="3" customWidth="1"/>
    <col min="3637" max="3637" width="9.85546875" style="3" customWidth="1"/>
    <col min="3638" max="3638" width="10.7109375" style="3" customWidth="1"/>
    <col min="3639" max="3639" width="12.5703125" style="3" customWidth="1"/>
    <col min="3640" max="3641" width="9.140625" style="3"/>
    <col min="3642" max="3642" width="16.28515625" style="3" customWidth="1"/>
    <col min="3643" max="3643" width="15.42578125" style="3" customWidth="1"/>
    <col min="3644" max="3841" width="9.140625" style="3"/>
    <col min="3842" max="3842" width="12.28515625" style="3" customWidth="1"/>
    <col min="3843" max="3845" width="9.28515625" style="3" customWidth="1"/>
    <col min="3846" max="3846" width="12.42578125" style="3" customWidth="1"/>
    <col min="3847" max="3847" width="21.7109375" style="3" customWidth="1"/>
    <col min="3848" max="3848" width="27.7109375" style="3" customWidth="1"/>
    <col min="3849" max="3849" width="16" style="3" customWidth="1"/>
    <col min="3850" max="3850" width="11" style="3" customWidth="1"/>
    <col min="3851" max="3851" width="11.85546875" style="3" customWidth="1"/>
    <col min="3852" max="3852" width="14.28515625" style="3" customWidth="1"/>
    <col min="3853" max="3853" width="12.5703125" style="3" customWidth="1"/>
    <col min="3854" max="3854" width="13.140625" style="3" customWidth="1"/>
    <col min="3855" max="3855" width="13" style="3" customWidth="1"/>
    <col min="3856" max="3856" width="16.42578125" style="3" customWidth="1"/>
    <col min="3857" max="3857" width="12.28515625" style="3" customWidth="1"/>
    <col min="3858" max="3858" width="17.7109375" style="3" customWidth="1"/>
    <col min="3859" max="3859" width="28.28515625" style="3" customWidth="1"/>
    <col min="3860" max="3860" width="14.85546875" style="3" customWidth="1"/>
    <col min="3861" max="3861" width="13.28515625" style="3" customWidth="1"/>
    <col min="3862" max="3862" width="23.42578125" style="3" customWidth="1"/>
    <col min="3863" max="3863" width="16.7109375" style="3" customWidth="1"/>
    <col min="3864" max="3864" width="20" style="3" customWidth="1"/>
    <col min="3865" max="3865" width="12.5703125" style="3" customWidth="1"/>
    <col min="3866" max="3867" width="11.140625" style="3" customWidth="1"/>
    <col min="3868" max="3868" width="11" style="3" customWidth="1"/>
    <col min="3869" max="3869" width="12.28515625" style="3" customWidth="1"/>
    <col min="3870" max="3870" width="14.42578125" style="3" customWidth="1"/>
    <col min="3871" max="3871" width="9.140625" style="3"/>
    <col min="3872" max="3872" width="11.140625" style="3" customWidth="1"/>
    <col min="3873" max="3875" width="9.140625" style="3"/>
    <col min="3876" max="3876" width="12.42578125" style="3" customWidth="1"/>
    <col min="3877" max="3879" width="9.140625" style="3"/>
    <col min="3880" max="3880" width="11" style="3" customWidth="1"/>
    <col min="3881" max="3883" width="9.140625" style="3"/>
    <col min="3884" max="3884" width="11" style="3" customWidth="1"/>
    <col min="3885" max="3888" width="9.140625" style="3"/>
    <col min="3889" max="3890" width="9.140625" style="3" customWidth="1"/>
    <col min="3891" max="3891" width="9.7109375" style="3" customWidth="1"/>
    <col min="3892" max="3892" width="12.7109375" style="3" customWidth="1"/>
    <col min="3893" max="3893" width="9.85546875" style="3" customWidth="1"/>
    <col min="3894" max="3894" width="10.7109375" style="3" customWidth="1"/>
    <col min="3895" max="3895" width="12.5703125" style="3" customWidth="1"/>
    <col min="3896" max="3897" width="9.140625" style="3"/>
    <col min="3898" max="3898" width="16.28515625" style="3" customWidth="1"/>
    <col min="3899" max="3899" width="15.42578125" style="3" customWidth="1"/>
    <col min="3900" max="4097" width="9.140625" style="3"/>
    <col min="4098" max="4098" width="12.28515625" style="3" customWidth="1"/>
    <col min="4099" max="4101" width="9.28515625" style="3" customWidth="1"/>
    <col min="4102" max="4102" width="12.42578125" style="3" customWidth="1"/>
    <col min="4103" max="4103" width="21.7109375" style="3" customWidth="1"/>
    <col min="4104" max="4104" width="27.7109375" style="3" customWidth="1"/>
    <col min="4105" max="4105" width="16" style="3" customWidth="1"/>
    <col min="4106" max="4106" width="11" style="3" customWidth="1"/>
    <col min="4107" max="4107" width="11.85546875" style="3" customWidth="1"/>
    <col min="4108" max="4108" width="14.28515625" style="3" customWidth="1"/>
    <col min="4109" max="4109" width="12.5703125" style="3" customWidth="1"/>
    <col min="4110" max="4110" width="13.140625" style="3" customWidth="1"/>
    <col min="4111" max="4111" width="13" style="3" customWidth="1"/>
    <col min="4112" max="4112" width="16.42578125" style="3" customWidth="1"/>
    <col min="4113" max="4113" width="12.28515625" style="3" customWidth="1"/>
    <col min="4114" max="4114" width="17.7109375" style="3" customWidth="1"/>
    <col min="4115" max="4115" width="28.28515625" style="3" customWidth="1"/>
    <col min="4116" max="4116" width="14.85546875" style="3" customWidth="1"/>
    <col min="4117" max="4117" width="13.28515625" style="3" customWidth="1"/>
    <col min="4118" max="4118" width="23.42578125" style="3" customWidth="1"/>
    <col min="4119" max="4119" width="16.7109375" style="3" customWidth="1"/>
    <col min="4120" max="4120" width="20" style="3" customWidth="1"/>
    <col min="4121" max="4121" width="12.5703125" style="3" customWidth="1"/>
    <col min="4122" max="4123" width="11.140625" style="3" customWidth="1"/>
    <col min="4124" max="4124" width="11" style="3" customWidth="1"/>
    <col min="4125" max="4125" width="12.28515625" style="3" customWidth="1"/>
    <col min="4126" max="4126" width="14.42578125" style="3" customWidth="1"/>
    <col min="4127" max="4127" width="9.140625" style="3"/>
    <col min="4128" max="4128" width="11.140625" style="3" customWidth="1"/>
    <col min="4129" max="4131" width="9.140625" style="3"/>
    <col min="4132" max="4132" width="12.42578125" style="3" customWidth="1"/>
    <col min="4133" max="4135" width="9.140625" style="3"/>
    <col min="4136" max="4136" width="11" style="3" customWidth="1"/>
    <col min="4137" max="4139" width="9.140625" style="3"/>
    <col min="4140" max="4140" width="11" style="3" customWidth="1"/>
    <col min="4141" max="4144" width="9.140625" style="3"/>
    <col min="4145" max="4146" width="9.140625" style="3" customWidth="1"/>
    <col min="4147" max="4147" width="9.7109375" style="3" customWidth="1"/>
    <col min="4148" max="4148" width="12.7109375" style="3" customWidth="1"/>
    <col min="4149" max="4149" width="9.85546875" style="3" customWidth="1"/>
    <col min="4150" max="4150" width="10.7109375" style="3" customWidth="1"/>
    <col min="4151" max="4151" width="12.5703125" style="3" customWidth="1"/>
    <col min="4152" max="4153" width="9.140625" style="3"/>
    <col min="4154" max="4154" width="16.28515625" style="3" customWidth="1"/>
    <col min="4155" max="4155" width="15.42578125" style="3" customWidth="1"/>
    <col min="4156" max="4353" width="9.140625" style="3"/>
    <col min="4354" max="4354" width="12.28515625" style="3" customWidth="1"/>
    <col min="4355" max="4357" width="9.28515625" style="3" customWidth="1"/>
    <col min="4358" max="4358" width="12.42578125" style="3" customWidth="1"/>
    <col min="4359" max="4359" width="21.7109375" style="3" customWidth="1"/>
    <col min="4360" max="4360" width="27.7109375" style="3" customWidth="1"/>
    <col min="4361" max="4361" width="16" style="3" customWidth="1"/>
    <col min="4362" max="4362" width="11" style="3" customWidth="1"/>
    <col min="4363" max="4363" width="11.85546875" style="3" customWidth="1"/>
    <col min="4364" max="4364" width="14.28515625" style="3" customWidth="1"/>
    <col min="4365" max="4365" width="12.5703125" style="3" customWidth="1"/>
    <col min="4366" max="4366" width="13.140625" style="3" customWidth="1"/>
    <col min="4367" max="4367" width="13" style="3" customWidth="1"/>
    <col min="4368" max="4368" width="16.42578125" style="3" customWidth="1"/>
    <col min="4369" max="4369" width="12.28515625" style="3" customWidth="1"/>
    <col min="4370" max="4370" width="17.7109375" style="3" customWidth="1"/>
    <col min="4371" max="4371" width="28.28515625" style="3" customWidth="1"/>
    <col min="4372" max="4372" width="14.85546875" style="3" customWidth="1"/>
    <col min="4373" max="4373" width="13.28515625" style="3" customWidth="1"/>
    <col min="4374" max="4374" width="23.42578125" style="3" customWidth="1"/>
    <col min="4375" max="4375" width="16.7109375" style="3" customWidth="1"/>
    <col min="4376" max="4376" width="20" style="3" customWidth="1"/>
    <col min="4377" max="4377" width="12.5703125" style="3" customWidth="1"/>
    <col min="4378" max="4379" width="11.140625" style="3" customWidth="1"/>
    <col min="4380" max="4380" width="11" style="3" customWidth="1"/>
    <col min="4381" max="4381" width="12.28515625" style="3" customWidth="1"/>
    <col min="4382" max="4382" width="14.42578125" style="3" customWidth="1"/>
    <col min="4383" max="4383" width="9.140625" style="3"/>
    <col min="4384" max="4384" width="11.140625" style="3" customWidth="1"/>
    <col min="4385" max="4387" width="9.140625" style="3"/>
    <col min="4388" max="4388" width="12.42578125" style="3" customWidth="1"/>
    <col min="4389" max="4391" width="9.140625" style="3"/>
    <col min="4392" max="4392" width="11" style="3" customWidth="1"/>
    <col min="4393" max="4395" width="9.140625" style="3"/>
    <col min="4396" max="4396" width="11" style="3" customWidth="1"/>
    <col min="4397" max="4400" width="9.140625" style="3"/>
    <col min="4401" max="4402" width="9.140625" style="3" customWidth="1"/>
    <col min="4403" max="4403" width="9.7109375" style="3" customWidth="1"/>
    <col min="4404" max="4404" width="12.7109375" style="3" customWidth="1"/>
    <col min="4405" max="4405" width="9.85546875" style="3" customWidth="1"/>
    <col min="4406" max="4406" width="10.7109375" style="3" customWidth="1"/>
    <col min="4407" max="4407" width="12.5703125" style="3" customWidth="1"/>
    <col min="4408" max="4409" width="9.140625" style="3"/>
    <col min="4410" max="4410" width="16.28515625" style="3" customWidth="1"/>
    <col min="4411" max="4411" width="15.42578125" style="3" customWidth="1"/>
    <col min="4412" max="4609" width="9.140625" style="3"/>
    <col min="4610" max="4610" width="12.28515625" style="3" customWidth="1"/>
    <col min="4611" max="4613" width="9.28515625" style="3" customWidth="1"/>
    <col min="4614" max="4614" width="12.42578125" style="3" customWidth="1"/>
    <col min="4615" max="4615" width="21.7109375" style="3" customWidth="1"/>
    <col min="4616" max="4616" width="27.7109375" style="3" customWidth="1"/>
    <col min="4617" max="4617" width="16" style="3" customWidth="1"/>
    <col min="4618" max="4618" width="11" style="3" customWidth="1"/>
    <col min="4619" max="4619" width="11.85546875" style="3" customWidth="1"/>
    <col min="4620" max="4620" width="14.28515625" style="3" customWidth="1"/>
    <col min="4621" max="4621" width="12.5703125" style="3" customWidth="1"/>
    <col min="4622" max="4622" width="13.140625" style="3" customWidth="1"/>
    <col min="4623" max="4623" width="13" style="3" customWidth="1"/>
    <col min="4624" max="4624" width="16.42578125" style="3" customWidth="1"/>
    <col min="4625" max="4625" width="12.28515625" style="3" customWidth="1"/>
    <col min="4626" max="4626" width="17.7109375" style="3" customWidth="1"/>
    <col min="4627" max="4627" width="28.28515625" style="3" customWidth="1"/>
    <col min="4628" max="4628" width="14.85546875" style="3" customWidth="1"/>
    <col min="4629" max="4629" width="13.28515625" style="3" customWidth="1"/>
    <col min="4630" max="4630" width="23.42578125" style="3" customWidth="1"/>
    <col min="4631" max="4631" width="16.7109375" style="3" customWidth="1"/>
    <col min="4632" max="4632" width="20" style="3" customWidth="1"/>
    <col min="4633" max="4633" width="12.5703125" style="3" customWidth="1"/>
    <col min="4634" max="4635" width="11.140625" style="3" customWidth="1"/>
    <col min="4636" max="4636" width="11" style="3" customWidth="1"/>
    <col min="4637" max="4637" width="12.28515625" style="3" customWidth="1"/>
    <col min="4638" max="4638" width="14.42578125" style="3" customWidth="1"/>
    <col min="4639" max="4639" width="9.140625" style="3"/>
    <col min="4640" max="4640" width="11.140625" style="3" customWidth="1"/>
    <col min="4641" max="4643" width="9.140625" style="3"/>
    <col min="4644" max="4644" width="12.42578125" style="3" customWidth="1"/>
    <col min="4645" max="4647" width="9.140625" style="3"/>
    <col min="4648" max="4648" width="11" style="3" customWidth="1"/>
    <col min="4649" max="4651" width="9.140625" style="3"/>
    <col min="4652" max="4652" width="11" style="3" customWidth="1"/>
    <col min="4653" max="4656" width="9.140625" style="3"/>
    <col min="4657" max="4658" width="9.140625" style="3" customWidth="1"/>
    <col min="4659" max="4659" width="9.7109375" style="3" customWidth="1"/>
    <col min="4660" max="4660" width="12.7109375" style="3" customWidth="1"/>
    <col min="4661" max="4661" width="9.85546875" style="3" customWidth="1"/>
    <col min="4662" max="4662" width="10.7109375" style="3" customWidth="1"/>
    <col min="4663" max="4663" width="12.5703125" style="3" customWidth="1"/>
    <col min="4664" max="4665" width="9.140625" style="3"/>
    <col min="4666" max="4666" width="16.28515625" style="3" customWidth="1"/>
    <col min="4667" max="4667" width="15.42578125" style="3" customWidth="1"/>
    <col min="4668" max="4865" width="9.140625" style="3"/>
    <col min="4866" max="4866" width="12.28515625" style="3" customWidth="1"/>
    <col min="4867" max="4869" width="9.28515625" style="3" customWidth="1"/>
    <col min="4870" max="4870" width="12.42578125" style="3" customWidth="1"/>
    <col min="4871" max="4871" width="21.7109375" style="3" customWidth="1"/>
    <col min="4872" max="4872" width="27.7109375" style="3" customWidth="1"/>
    <col min="4873" max="4873" width="16" style="3" customWidth="1"/>
    <col min="4874" max="4874" width="11" style="3" customWidth="1"/>
    <col min="4875" max="4875" width="11.85546875" style="3" customWidth="1"/>
    <col min="4876" max="4876" width="14.28515625" style="3" customWidth="1"/>
    <col min="4877" max="4877" width="12.5703125" style="3" customWidth="1"/>
    <col min="4878" max="4878" width="13.140625" style="3" customWidth="1"/>
    <col min="4879" max="4879" width="13" style="3" customWidth="1"/>
    <col min="4880" max="4880" width="16.42578125" style="3" customWidth="1"/>
    <col min="4881" max="4881" width="12.28515625" style="3" customWidth="1"/>
    <col min="4882" max="4882" width="17.7109375" style="3" customWidth="1"/>
    <col min="4883" max="4883" width="28.28515625" style="3" customWidth="1"/>
    <col min="4884" max="4884" width="14.85546875" style="3" customWidth="1"/>
    <col min="4885" max="4885" width="13.28515625" style="3" customWidth="1"/>
    <col min="4886" max="4886" width="23.42578125" style="3" customWidth="1"/>
    <col min="4887" max="4887" width="16.7109375" style="3" customWidth="1"/>
    <col min="4888" max="4888" width="20" style="3" customWidth="1"/>
    <col min="4889" max="4889" width="12.5703125" style="3" customWidth="1"/>
    <col min="4890" max="4891" width="11.140625" style="3" customWidth="1"/>
    <col min="4892" max="4892" width="11" style="3" customWidth="1"/>
    <col min="4893" max="4893" width="12.28515625" style="3" customWidth="1"/>
    <col min="4894" max="4894" width="14.42578125" style="3" customWidth="1"/>
    <col min="4895" max="4895" width="9.140625" style="3"/>
    <col min="4896" max="4896" width="11.140625" style="3" customWidth="1"/>
    <col min="4897" max="4899" width="9.140625" style="3"/>
    <col min="4900" max="4900" width="12.42578125" style="3" customWidth="1"/>
    <col min="4901" max="4903" width="9.140625" style="3"/>
    <col min="4904" max="4904" width="11" style="3" customWidth="1"/>
    <col min="4905" max="4907" width="9.140625" style="3"/>
    <col min="4908" max="4908" width="11" style="3" customWidth="1"/>
    <col min="4909" max="4912" width="9.140625" style="3"/>
    <col min="4913" max="4914" width="9.140625" style="3" customWidth="1"/>
    <col min="4915" max="4915" width="9.7109375" style="3" customWidth="1"/>
    <col min="4916" max="4916" width="12.7109375" style="3" customWidth="1"/>
    <col min="4917" max="4917" width="9.85546875" style="3" customWidth="1"/>
    <col min="4918" max="4918" width="10.7109375" style="3" customWidth="1"/>
    <col min="4919" max="4919" width="12.5703125" style="3" customWidth="1"/>
    <col min="4920" max="4921" width="9.140625" style="3"/>
    <col min="4922" max="4922" width="16.28515625" style="3" customWidth="1"/>
    <col min="4923" max="4923" width="15.42578125" style="3" customWidth="1"/>
    <col min="4924" max="5121" width="9.140625" style="3"/>
    <col min="5122" max="5122" width="12.28515625" style="3" customWidth="1"/>
    <col min="5123" max="5125" width="9.28515625" style="3" customWidth="1"/>
    <col min="5126" max="5126" width="12.42578125" style="3" customWidth="1"/>
    <col min="5127" max="5127" width="21.7109375" style="3" customWidth="1"/>
    <col min="5128" max="5128" width="27.7109375" style="3" customWidth="1"/>
    <col min="5129" max="5129" width="16" style="3" customWidth="1"/>
    <col min="5130" max="5130" width="11" style="3" customWidth="1"/>
    <col min="5131" max="5131" width="11.85546875" style="3" customWidth="1"/>
    <col min="5132" max="5132" width="14.28515625" style="3" customWidth="1"/>
    <col min="5133" max="5133" width="12.5703125" style="3" customWidth="1"/>
    <col min="5134" max="5134" width="13.140625" style="3" customWidth="1"/>
    <col min="5135" max="5135" width="13" style="3" customWidth="1"/>
    <col min="5136" max="5136" width="16.42578125" style="3" customWidth="1"/>
    <col min="5137" max="5137" width="12.28515625" style="3" customWidth="1"/>
    <col min="5138" max="5138" width="17.7109375" style="3" customWidth="1"/>
    <col min="5139" max="5139" width="28.28515625" style="3" customWidth="1"/>
    <col min="5140" max="5140" width="14.85546875" style="3" customWidth="1"/>
    <col min="5141" max="5141" width="13.28515625" style="3" customWidth="1"/>
    <col min="5142" max="5142" width="23.42578125" style="3" customWidth="1"/>
    <col min="5143" max="5143" width="16.7109375" style="3" customWidth="1"/>
    <col min="5144" max="5144" width="20" style="3" customWidth="1"/>
    <col min="5145" max="5145" width="12.5703125" style="3" customWidth="1"/>
    <col min="5146" max="5147" width="11.140625" style="3" customWidth="1"/>
    <col min="5148" max="5148" width="11" style="3" customWidth="1"/>
    <col min="5149" max="5149" width="12.28515625" style="3" customWidth="1"/>
    <col min="5150" max="5150" width="14.42578125" style="3" customWidth="1"/>
    <col min="5151" max="5151" width="9.140625" style="3"/>
    <col min="5152" max="5152" width="11.140625" style="3" customWidth="1"/>
    <col min="5153" max="5155" width="9.140625" style="3"/>
    <col min="5156" max="5156" width="12.42578125" style="3" customWidth="1"/>
    <col min="5157" max="5159" width="9.140625" style="3"/>
    <col min="5160" max="5160" width="11" style="3" customWidth="1"/>
    <col min="5161" max="5163" width="9.140625" style="3"/>
    <col min="5164" max="5164" width="11" style="3" customWidth="1"/>
    <col min="5165" max="5168" width="9.140625" style="3"/>
    <col min="5169" max="5170" width="9.140625" style="3" customWidth="1"/>
    <col min="5171" max="5171" width="9.7109375" style="3" customWidth="1"/>
    <col min="5172" max="5172" width="12.7109375" style="3" customWidth="1"/>
    <col min="5173" max="5173" width="9.85546875" style="3" customWidth="1"/>
    <col min="5174" max="5174" width="10.7109375" style="3" customWidth="1"/>
    <col min="5175" max="5175" width="12.5703125" style="3" customWidth="1"/>
    <col min="5176" max="5177" width="9.140625" style="3"/>
    <col min="5178" max="5178" width="16.28515625" style="3" customWidth="1"/>
    <col min="5179" max="5179" width="15.42578125" style="3" customWidth="1"/>
    <col min="5180" max="5377" width="9.140625" style="3"/>
    <col min="5378" max="5378" width="12.28515625" style="3" customWidth="1"/>
    <col min="5379" max="5381" width="9.28515625" style="3" customWidth="1"/>
    <col min="5382" max="5382" width="12.42578125" style="3" customWidth="1"/>
    <col min="5383" max="5383" width="21.7109375" style="3" customWidth="1"/>
    <col min="5384" max="5384" width="27.7109375" style="3" customWidth="1"/>
    <col min="5385" max="5385" width="16" style="3" customWidth="1"/>
    <col min="5386" max="5386" width="11" style="3" customWidth="1"/>
    <col min="5387" max="5387" width="11.85546875" style="3" customWidth="1"/>
    <col min="5388" max="5388" width="14.28515625" style="3" customWidth="1"/>
    <col min="5389" max="5389" width="12.5703125" style="3" customWidth="1"/>
    <col min="5390" max="5390" width="13.140625" style="3" customWidth="1"/>
    <col min="5391" max="5391" width="13" style="3" customWidth="1"/>
    <col min="5392" max="5392" width="16.42578125" style="3" customWidth="1"/>
    <col min="5393" max="5393" width="12.28515625" style="3" customWidth="1"/>
    <col min="5394" max="5394" width="17.7109375" style="3" customWidth="1"/>
    <col min="5395" max="5395" width="28.28515625" style="3" customWidth="1"/>
    <col min="5396" max="5396" width="14.85546875" style="3" customWidth="1"/>
    <col min="5397" max="5397" width="13.28515625" style="3" customWidth="1"/>
    <col min="5398" max="5398" width="23.42578125" style="3" customWidth="1"/>
    <col min="5399" max="5399" width="16.7109375" style="3" customWidth="1"/>
    <col min="5400" max="5400" width="20" style="3" customWidth="1"/>
    <col min="5401" max="5401" width="12.5703125" style="3" customWidth="1"/>
    <col min="5402" max="5403" width="11.140625" style="3" customWidth="1"/>
    <col min="5404" max="5404" width="11" style="3" customWidth="1"/>
    <col min="5405" max="5405" width="12.28515625" style="3" customWidth="1"/>
    <col min="5406" max="5406" width="14.42578125" style="3" customWidth="1"/>
    <col min="5407" max="5407" width="9.140625" style="3"/>
    <col min="5408" max="5408" width="11.140625" style="3" customWidth="1"/>
    <col min="5409" max="5411" width="9.140625" style="3"/>
    <col min="5412" max="5412" width="12.42578125" style="3" customWidth="1"/>
    <col min="5413" max="5415" width="9.140625" style="3"/>
    <col min="5416" max="5416" width="11" style="3" customWidth="1"/>
    <col min="5417" max="5419" width="9.140625" style="3"/>
    <col min="5420" max="5420" width="11" style="3" customWidth="1"/>
    <col min="5421" max="5424" width="9.140625" style="3"/>
    <col min="5425" max="5426" width="9.140625" style="3" customWidth="1"/>
    <col min="5427" max="5427" width="9.7109375" style="3" customWidth="1"/>
    <col min="5428" max="5428" width="12.7109375" style="3" customWidth="1"/>
    <col min="5429" max="5429" width="9.85546875" style="3" customWidth="1"/>
    <col min="5430" max="5430" width="10.7109375" style="3" customWidth="1"/>
    <col min="5431" max="5431" width="12.5703125" style="3" customWidth="1"/>
    <col min="5432" max="5433" width="9.140625" style="3"/>
    <col min="5434" max="5434" width="16.28515625" style="3" customWidth="1"/>
    <col min="5435" max="5435" width="15.42578125" style="3" customWidth="1"/>
    <col min="5436" max="5633" width="9.140625" style="3"/>
    <col min="5634" max="5634" width="12.28515625" style="3" customWidth="1"/>
    <col min="5635" max="5637" width="9.28515625" style="3" customWidth="1"/>
    <col min="5638" max="5638" width="12.42578125" style="3" customWidth="1"/>
    <col min="5639" max="5639" width="21.7109375" style="3" customWidth="1"/>
    <col min="5640" max="5640" width="27.7109375" style="3" customWidth="1"/>
    <col min="5641" max="5641" width="16" style="3" customWidth="1"/>
    <col min="5642" max="5642" width="11" style="3" customWidth="1"/>
    <col min="5643" max="5643" width="11.85546875" style="3" customWidth="1"/>
    <col min="5644" max="5644" width="14.28515625" style="3" customWidth="1"/>
    <col min="5645" max="5645" width="12.5703125" style="3" customWidth="1"/>
    <col min="5646" max="5646" width="13.140625" style="3" customWidth="1"/>
    <col min="5647" max="5647" width="13" style="3" customWidth="1"/>
    <col min="5648" max="5648" width="16.42578125" style="3" customWidth="1"/>
    <col min="5649" max="5649" width="12.28515625" style="3" customWidth="1"/>
    <col min="5650" max="5650" width="17.7109375" style="3" customWidth="1"/>
    <col min="5651" max="5651" width="28.28515625" style="3" customWidth="1"/>
    <col min="5652" max="5652" width="14.85546875" style="3" customWidth="1"/>
    <col min="5653" max="5653" width="13.28515625" style="3" customWidth="1"/>
    <col min="5654" max="5654" width="23.42578125" style="3" customWidth="1"/>
    <col min="5655" max="5655" width="16.7109375" style="3" customWidth="1"/>
    <col min="5656" max="5656" width="20" style="3" customWidth="1"/>
    <col min="5657" max="5657" width="12.5703125" style="3" customWidth="1"/>
    <col min="5658" max="5659" width="11.140625" style="3" customWidth="1"/>
    <col min="5660" max="5660" width="11" style="3" customWidth="1"/>
    <col min="5661" max="5661" width="12.28515625" style="3" customWidth="1"/>
    <col min="5662" max="5662" width="14.42578125" style="3" customWidth="1"/>
    <col min="5663" max="5663" width="9.140625" style="3"/>
    <col min="5664" max="5664" width="11.140625" style="3" customWidth="1"/>
    <col min="5665" max="5667" width="9.140625" style="3"/>
    <col min="5668" max="5668" width="12.42578125" style="3" customWidth="1"/>
    <col min="5669" max="5671" width="9.140625" style="3"/>
    <col min="5672" max="5672" width="11" style="3" customWidth="1"/>
    <col min="5673" max="5675" width="9.140625" style="3"/>
    <col min="5676" max="5676" width="11" style="3" customWidth="1"/>
    <col min="5677" max="5680" width="9.140625" style="3"/>
    <col min="5681" max="5682" width="9.140625" style="3" customWidth="1"/>
    <col min="5683" max="5683" width="9.7109375" style="3" customWidth="1"/>
    <col min="5684" max="5684" width="12.7109375" style="3" customWidth="1"/>
    <col min="5685" max="5685" width="9.85546875" style="3" customWidth="1"/>
    <col min="5686" max="5686" width="10.7109375" style="3" customWidth="1"/>
    <col min="5687" max="5687" width="12.5703125" style="3" customWidth="1"/>
    <col min="5688" max="5689" width="9.140625" style="3"/>
    <col min="5690" max="5690" width="16.28515625" style="3" customWidth="1"/>
    <col min="5691" max="5691" width="15.42578125" style="3" customWidth="1"/>
    <col min="5692" max="5889" width="9.140625" style="3"/>
    <col min="5890" max="5890" width="12.28515625" style="3" customWidth="1"/>
    <col min="5891" max="5893" width="9.28515625" style="3" customWidth="1"/>
    <col min="5894" max="5894" width="12.42578125" style="3" customWidth="1"/>
    <col min="5895" max="5895" width="21.7109375" style="3" customWidth="1"/>
    <col min="5896" max="5896" width="27.7109375" style="3" customWidth="1"/>
    <col min="5897" max="5897" width="16" style="3" customWidth="1"/>
    <col min="5898" max="5898" width="11" style="3" customWidth="1"/>
    <col min="5899" max="5899" width="11.85546875" style="3" customWidth="1"/>
    <col min="5900" max="5900" width="14.28515625" style="3" customWidth="1"/>
    <col min="5901" max="5901" width="12.5703125" style="3" customWidth="1"/>
    <col min="5902" max="5902" width="13.140625" style="3" customWidth="1"/>
    <col min="5903" max="5903" width="13" style="3" customWidth="1"/>
    <col min="5904" max="5904" width="16.42578125" style="3" customWidth="1"/>
    <col min="5905" max="5905" width="12.28515625" style="3" customWidth="1"/>
    <col min="5906" max="5906" width="17.7109375" style="3" customWidth="1"/>
    <col min="5907" max="5907" width="28.28515625" style="3" customWidth="1"/>
    <col min="5908" max="5908" width="14.85546875" style="3" customWidth="1"/>
    <col min="5909" max="5909" width="13.28515625" style="3" customWidth="1"/>
    <col min="5910" max="5910" width="23.42578125" style="3" customWidth="1"/>
    <col min="5911" max="5911" width="16.7109375" style="3" customWidth="1"/>
    <col min="5912" max="5912" width="20" style="3" customWidth="1"/>
    <col min="5913" max="5913" width="12.5703125" style="3" customWidth="1"/>
    <col min="5914" max="5915" width="11.140625" style="3" customWidth="1"/>
    <col min="5916" max="5916" width="11" style="3" customWidth="1"/>
    <col min="5917" max="5917" width="12.28515625" style="3" customWidth="1"/>
    <col min="5918" max="5918" width="14.42578125" style="3" customWidth="1"/>
    <col min="5919" max="5919" width="9.140625" style="3"/>
    <col min="5920" max="5920" width="11.140625" style="3" customWidth="1"/>
    <col min="5921" max="5923" width="9.140625" style="3"/>
    <col min="5924" max="5924" width="12.42578125" style="3" customWidth="1"/>
    <col min="5925" max="5927" width="9.140625" style="3"/>
    <col min="5928" max="5928" width="11" style="3" customWidth="1"/>
    <col min="5929" max="5931" width="9.140625" style="3"/>
    <col min="5932" max="5932" width="11" style="3" customWidth="1"/>
    <col min="5933" max="5936" width="9.140625" style="3"/>
    <col min="5937" max="5938" width="9.140625" style="3" customWidth="1"/>
    <col min="5939" max="5939" width="9.7109375" style="3" customWidth="1"/>
    <col min="5940" max="5940" width="12.7109375" style="3" customWidth="1"/>
    <col min="5941" max="5941" width="9.85546875" style="3" customWidth="1"/>
    <col min="5942" max="5942" width="10.7109375" style="3" customWidth="1"/>
    <col min="5943" max="5943" width="12.5703125" style="3" customWidth="1"/>
    <col min="5944" max="5945" width="9.140625" style="3"/>
    <col min="5946" max="5946" width="16.28515625" style="3" customWidth="1"/>
    <col min="5947" max="5947" width="15.42578125" style="3" customWidth="1"/>
    <col min="5948" max="6145" width="9.140625" style="3"/>
    <col min="6146" max="6146" width="12.28515625" style="3" customWidth="1"/>
    <col min="6147" max="6149" width="9.28515625" style="3" customWidth="1"/>
    <col min="6150" max="6150" width="12.42578125" style="3" customWidth="1"/>
    <col min="6151" max="6151" width="21.7109375" style="3" customWidth="1"/>
    <col min="6152" max="6152" width="27.7109375" style="3" customWidth="1"/>
    <col min="6153" max="6153" width="16" style="3" customWidth="1"/>
    <col min="6154" max="6154" width="11" style="3" customWidth="1"/>
    <col min="6155" max="6155" width="11.85546875" style="3" customWidth="1"/>
    <col min="6156" max="6156" width="14.28515625" style="3" customWidth="1"/>
    <col min="6157" max="6157" width="12.5703125" style="3" customWidth="1"/>
    <col min="6158" max="6158" width="13.140625" style="3" customWidth="1"/>
    <col min="6159" max="6159" width="13" style="3" customWidth="1"/>
    <col min="6160" max="6160" width="16.42578125" style="3" customWidth="1"/>
    <col min="6161" max="6161" width="12.28515625" style="3" customWidth="1"/>
    <col min="6162" max="6162" width="17.7109375" style="3" customWidth="1"/>
    <col min="6163" max="6163" width="28.28515625" style="3" customWidth="1"/>
    <col min="6164" max="6164" width="14.85546875" style="3" customWidth="1"/>
    <col min="6165" max="6165" width="13.28515625" style="3" customWidth="1"/>
    <col min="6166" max="6166" width="23.42578125" style="3" customWidth="1"/>
    <col min="6167" max="6167" width="16.7109375" style="3" customWidth="1"/>
    <col min="6168" max="6168" width="20" style="3" customWidth="1"/>
    <col min="6169" max="6169" width="12.5703125" style="3" customWidth="1"/>
    <col min="6170" max="6171" width="11.140625" style="3" customWidth="1"/>
    <col min="6172" max="6172" width="11" style="3" customWidth="1"/>
    <col min="6173" max="6173" width="12.28515625" style="3" customWidth="1"/>
    <col min="6174" max="6174" width="14.42578125" style="3" customWidth="1"/>
    <col min="6175" max="6175" width="9.140625" style="3"/>
    <col min="6176" max="6176" width="11.140625" style="3" customWidth="1"/>
    <col min="6177" max="6179" width="9.140625" style="3"/>
    <col min="6180" max="6180" width="12.42578125" style="3" customWidth="1"/>
    <col min="6181" max="6183" width="9.140625" style="3"/>
    <col min="6184" max="6184" width="11" style="3" customWidth="1"/>
    <col min="6185" max="6187" width="9.140625" style="3"/>
    <col min="6188" max="6188" width="11" style="3" customWidth="1"/>
    <col min="6189" max="6192" width="9.140625" style="3"/>
    <col min="6193" max="6194" width="9.140625" style="3" customWidth="1"/>
    <col min="6195" max="6195" width="9.7109375" style="3" customWidth="1"/>
    <col min="6196" max="6196" width="12.7109375" style="3" customWidth="1"/>
    <col min="6197" max="6197" width="9.85546875" style="3" customWidth="1"/>
    <col min="6198" max="6198" width="10.7109375" style="3" customWidth="1"/>
    <col min="6199" max="6199" width="12.5703125" style="3" customWidth="1"/>
    <col min="6200" max="6201" width="9.140625" style="3"/>
    <col min="6202" max="6202" width="16.28515625" style="3" customWidth="1"/>
    <col min="6203" max="6203" width="15.42578125" style="3" customWidth="1"/>
    <col min="6204" max="6401" width="9.140625" style="3"/>
    <col min="6402" max="6402" width="12.28515625" style="3" customWidth="1"/>
    <col min="6403" max="6405" width="9.28515625" style="3" customWidth="1"/>
    <col min="6406" max="6406" width="12.42578125" style="3" customWidth="1"/>
    <col min="6407" max="6407" width="21.7109375" style="3" customWidth="1"/>
    <col min="6408" max="6408" width="27.7109375" style="3" customWidth="1"/>
    <col min="6409" max="6409" width="16" style="3" customWidth="1"/>
    <col min="6410" max="6410" width="11" style="3" customWidth="1"/>
    <col min="6411" max="6411" width="11.85546875" style="3" customWidth="1"/>
    <col min="6412" max="6412" width="14.28515625" style="3" customWidth="1"/>
    <col min="6413" max="6413" width="12.5703125" style="3" customWidth="1"/>
    <col min="6414" max="6414" width="13.140625" style="3" customWidth="1"/>
    <col min="6415" max="6415" width="13" style="3" customWidth="1"/>
    <col min="6416" max="6416" width="16.42578125" style="3" customWidth="1"/>
    <col min="6417" max="6417" width="12.28515625" style="3" customWidth="1"/>
    <col min="6418" max="6418" width="17.7109375" style="3" customWidth="1"/>
    <col min="6419" max="6419" width="28.28515625" style="3" customWidth="1"/>
    <col min="6420" max="6420" width="14.85546875" style="3" customWidth="1"/>
    <col min="6421" max="6421" width="13.28515625" style="3" customWidth="1"/>
    <col min="6422" max="6422" width="23.42578125" style="3" customWidth="1"/>
    <col min="6423" max="6423" width="16.7109375" style="3" customWidth="1"/>
    <col min="6424" max="6424" width="20" style="3" customWidth="1"/>
    <col min="6425" max="6425" width="12.5703125" style="3" customWidth="1"/>
    <col min="6426" max="6427" width="11.140625" style="3" customWidth="1"/>
    <col min="6428" max="6428" width="11" style="3" customWidth="1"/>
    <col min="6429" max="6429" width="12.28515625" style="3" customWidth="1"/>
    <col min="6430" max="6430" width="14.42578125" style="3" customWidth="1"/>
    <col min="6431" max="6431" width="9.140625" style="3"/>
    <col min="6432" max="6432" width="11.140625" style="3" customWidth="1"/>
    <col min="6433" max="6435" width="9.140625" style="3"/>
    <col min="6436" max="6436" width="12.42578125" style="3" customWidth="1"/>
    <col min="6437" max="6439" width="9.140625" style="3"/>
    <col min="6440" max="6440" width="11" style="3" customWidth="1"/>
    <col min="6441" max="6443" width="9.140625" style="3"/>
    <col min="6444" max="6444" width="11" style="3" customWidth="1"/>
    <col min="6445" max="6448" width="9.140625" style="3"/>
    <col min="6449" max="6450" width="9.140625" style="3" customWidth="1"/>
    <col min="6451" max="6451" width="9.7109375" style="3" customWidth="1"/>
    <col min="6452" max="6452" width="12.7109375" style="3" customWidth="1"/>
    <col min="6453" max="6453" width="9.85546875" style="3" customWidth="1"/>
    <col min="6454" max="6454" width="10.7109375" style="3" customWidth="1"/>
    <col min="6455" max="6455" width="12.5703125" style="3" customWidth="1"/>
    <col min="6456" max="6457" width="9.140625" style="3"/>
    <col min="6458" max="6458" width="16.28515625" style="3" customWidth="1"/>
    <col min="6459" max="6459" width="15.42578125" style="3" customWidth="1"/>
    <col min="6460" max="6657" width="9.140625" style="3"/>
    <col min="6658" max="6658" width="12.28515625" style="3" customWidth="1"/>
    <col min="6659" max="6661" width="9.28515625" style="3" customWidth="1"/>
    <col min="6662" max="6662" width="12.42578125" style="3" customWidth="1"/>
    <col min="6663" max="6663" width="21.7109375" style="3" customWidth="1"/>
    <col min="6664" max="6664" width="27.7109375" style="3" customWidth="1"/>
    <col min="6665" max="6665" width="16" style="3" customWidth="1"/>
    <col min="6666" max="6666" width="11" style="3" customWidth="1"/>
    <col min="6667" max="6667" width="11.85546875" style="3" customWidth="1"/>
    <col min="6668" max="6668" width="14.28515625" style="3" customWidth="1"/>
    <col min="6669" max="6669" width="12.5703125" style="3" customWidth="1"/>
    <col min="6670" max="6670" width="13.140625" style="3" customWidth="1"/>
    <col min="6671" max="6671" width="13" style="3" customWidth="1"/>
    <col min="6672" max="6672" width="16.42578125" style="3" customWidth="1"/>
    <col min="6673" max="6673" width="12.28515625" style="3" customWidth="1"/>
    <col min="6674" max="6674" width="17.7109375" style="3" customWidth="1"/>
    <col min="6675" max="6675" width="28.28515625" style="3" customWidth="1"/>
    <col min="6676" max="6676" width="14.85546875" style="3" customWidth="1"/>
    <col min="6677" max="6677" width="13.28515625" style="3" customWidth="1"/>
    <col min="6678" max="6678" width="23.42578125" style="3" customWidth="1"/>
    <col min="6679" max="6679" width="16.7109375" style="3" customWidth="1"/>
    <col min="6680" max="6680" width="20" style="3" customWidth="1"/>
    <col min="6681" max="6681" width="12.5703125" style="3" customWidth="1"/>
    <col min="6682" max="6683" width="11.140625" style="3" customWidth="1"/>
    <col min="6684" max="6684" width="11" style="3" customWidth="1"/>
    <col min="6685" max="6685" width="12.28515625" style="3" customWidth="1"/>
    <col min="6686" max="6686" width="14.42578125" style="3" customWidth="1"/>
    <col min="6687" max="6687" width="9.140625" style="3"/>
    <col min="6688" max="6688" width="11.140625" style="3" customWidth="1"/>
    <col min="6689" max="6691" width="9.140625" style="3"/>
    <col min="6692" max="6692" width="12.42578125" style="3" customWidth="1"/>
    <col min="6693" max="6695" width="9.140625" style="3"/>
    <col min="6696" max="6696" width="11" style="3" customWidth="1"/>
    <col min="6697" max="6699" width="9.140625" style="3"/>
    <col min="6700" max="6700" width="11" style="3" customWidth="1"/>
    <col min="6701" max="6704" width="9.140625" style="3"/>
    <col min="6705" max="6706" width="9.140625" style="3" customWidth="1"/>
    <col min="6707" max="6707" width="9.7109375" style="3" customWidth="1"/>
    <col min="6708" max="6708" width="12.7109375" style="3" customWidth="1"/>
    <col min="6709" max="6709" width="9.85546875" style="3" customWidth="1"/>
    <col min="6710" max="6710" width="10.7109375" style="3" customWidth="1"/>
    <col min="6711" max="6711" width="12.5703125" style="3" customWidth="1"/>
    <col min="6712" max="6713" width="9.140625" style="3"/>
    <col min="6714" max="6714" width="16.28515625" style="3" customWidth="1"/>
    <col min="6715" max="6715" width="15.42578125" style="3" customWidth="1"/>
    <col min="6716" max="6913" width="9.140625" style="3"/>
    <col min="6914" max="6914" width="12.28515625" style="3" customWidth="1"/>
    <col min="6915" max="6917" width="9.28515625" style="3" customWidth="1"/>
    <col min="6918" max="6918" width="12.42578125" style="3" customWidth="1"/>
    <col min="6919" max="6919" width="21.7109375" style="3" customWidth="1"/>
    <col min="6920" max="6920" width="27.7109375" style="3" customWidth="1"/>
    <col min="6921" max="6921" width="16" style="3" customWidth="1"/>
    <col min="6922" max="6922" width="11" style="3" customWidth="1"/>
    <col min="6923" max="6923" width="11.85546875" style="3" customWidth="1"/>
    <col min="6924" max="6924" width="14.28515625" style="3" customWidth="1"/>
    <col min="6925" max="6925" width="12.5703125" style="3" customWidth="1"/>
    <col min="6926" max="6926" width="13.140625" style="3" customWidth="1"/>
    <col min="6927" max="6927" width="13" style="3" customWidth="1"/>
    <col min="6928" max="6928" width="16.42578125" style="3" customWidth="1"/>
    <col min="6929" max="6929" width="12.28515625" style="3" customWidth="1"/>
    <col min="6930" max="6930" width="17.7109375" style="3" customWidth="1"/>
    <col min="6931" max="6931" width="28.28515625" style="3" customWidth="1"/>
    <col min="6932" max="6932" width="14.85546875" style="3" customWidth="1"/>
    <col min="6933" max="6933" width="13.28515625" style="3" customWidth="1"/>
    <col min="6934" max="6934" width="23.42578125" style="3" customWidth="1"/>
    <col min="6935" max="6935" width="16.7109375" style="3" customWidth="1"/>
    <col min="6936" max="6936" width="20" style="3" customWidth="1"/>
    <col min="6937" max="6937" width="12.5703125" style="3" customWidth="1"/>
    <col min="6938" max="6939" width="11.140625" style="3" customWidth="1"/>
    <col min="6940" max="6940" width="11" style="3" customWidth="1"/>
    <col min="6941" max="6941" width="12.28515625" style="3" customWidth="1"/>
    <col min="6942" max="6942" width="14.42578125" style="3" customWidth="1"/>
    <col min="6943" max="6943" width="9.140625" style="3"/>
    <col min="6944" max="6944" width="11.140625" style="3" customWidth="1"/>
    <col min="6945" max="6947" width="9.140625" style="3"/>
    <col min="6948" max="6948" width="12.42578125" style="3" customWidth="1"/>
    <col min="6949" max="6951" width="9.140625" style="3"/>
    <col min="6952" max="6952" width="11" style="3" customWidth="1"/>
    <col min="6953" max="6955" width="9.140625" style="3"/>
    <col min="6956" max="6956" width="11" style="3" customWidth="1"/>
    <col min="6957" max="6960" width="9.140625" style="3"/>
    <col min="6961" max="6962" width="9.140625" style="3" customWidth="1"/>
    <col min="6963" max="6963" width="9.7109375" style="3" customWidth="1"/>
    <col min="6964" max="6964" width="12.7109375" style="3" customWidth="1"/>
    <col min="6965" max="6965" width="9.85546875" style="3" customWidth="1"/>
    <col min="6966" max="6966" width="10.7109375" style="3" customWidth="1"/>
    <col min="6967" max="6967" width="12.5703125" style="3" customWidth="1"/>
    <col min="6968" max="6969" width="9.140625" style="3"/>
    <col min="6970" max="6970" width="16.28515625" style="3" customWidth="1"/>
    <col min="6971" max="6971" width="15.42578125" style="3" customWidth="1"/>
    <col min="6972" max="7169" width="9.140625" style="3"/>
    <col min="7170" max="7170" width="12.28515625" style="3" customWidth="1"/>
    <col min="7171" max="7173" width="9.28515625" style="3" customWidth="1"/>
    <col min="7174" max="7174" width="12.42578125" style="3" customWidth="1"/>
    <col min="7175" max="7175" width="21.7109375" style="3" customWidth="1"/>
    <col min="7176" max="7176" width="27.7109375" style="3" customWidth="1"/>
    <col min="7177" max="7177" width="16" style="3" customWidth="1"/>
    <col min="7178" max="7178" width="11" style="3" customWidth="1"/>
    <col min="7179" max="7179" width="11.85546875" style="3" customWidth="1"/>
    <col min="7180" max="7180" width="14.28515625" style="3" customWidth="1"/>
    <col min="7181" max="7181" width="12.5703125" style="3" customWidth="1"/>
    <col min="7182" max="7182" width="13.140625" style="3" customWidth="1"/>
    <col min="7183" max="7183" width="13" style="3" customWidth="1"/>
    <col min="7184" max="7184" width="16.42578125" style="3" customWidth="1"/>
    <col min="7185" max="7185" width="12.28515625" style="3" customWidth="1"/>
    <col min="7186" max="7186" width="17.7109375" style="3" customWidth="1"/>
    <col min="7187" max="7187" width="28.28515625" style="3" customWidth="1"/>
    <col min="7188" max="7188" width="14.85546875" style="3" customWidth="1"/>
    <col min="7189" max="7189" width="13.28515625" style="3" customWidth="1"/>
    <col min="7190" max="7190" width="23.42578125" style="3" customWidth="1"/>
    <col min="7191" max="7191" width="16.7109375" style="3" customWidth="1"/>
    <col min="7192" max="7192" width="20" style="3" customWidth="1"/>
    <col min="7193" max="7193" width="12.5703125" style="3" customWidth="1"/>
    <col min="7194" max="7195" width="11.140625" style="3" customWidth="1"/>
    <col min="7196" max="7196" width="11" style="3" customWidth="1"/>
    <col min="7197" max="7197" width="12.28515625" style="3" customWidth="1"/>
    <col min="7198" max="7198" width="14.42578125" style="3" customWidth="1"/>
    <col min="7199" max="7199" width="9.140625" style="3"/>
    <col min="7200" max="7200" width="11.140625" style="3" customWidth="1"/>
    <col min="7201" max="7203" width="9.140625" style="3"/>
    <col min="7204" max="7204" width="12.42578125" style="3" customWidth="1"/>
    <col min="7205" max="7207" width="9.140625" style="3"/>
    <col min="7208" max="7208" width="11" style="3" customWidth="1"/>
    <col min="7209" max="7211" width="9.140625" style="3"/>
    <col min="7212" max="7212" width="11" style="3" customWidth="1"/>
    <col min="7213" max="7216" width="9.140625" style="3"/>
    <col min="7217" max="7218" width="9.140625" style="3" customWidth="1"/>
    <col min="7219" max="7219" width="9.7109375" style="3" customWidth="1"/>
    <col min="7220" max="7220" width="12.7109375" style="3" customWidth="1"/>
    <col min="7221" max="7221" width="9.85546875" style="3" customWidth="1"/>
    <col min="7222" max="7222" width="10.7109375" style="3" customWidth="1"/>
    <col min="7223" max="7223" width="12.5703125" style="3" customWidth="1"/>
    <col min="7224" max="7225" width="9.140625" style="3"/>
    <col min="7226" max="7226" width="16.28515625" style="3" customWidth="1"/>
    <col min="7227" max="7227" width="15.42578125" style="3" customWidth="1"/>
    <col min="7228" max="7425" width="9.140625" style="3"/>
    <col min="7426" max="7426" width="12.28515625" style="3" customWidth="1"/>
    <col min="7427" max="7429" width="9.28515625" style="3" customWidth="1"/>
    <col min="7430" max="7430" width="12.42578125" style="3" customWidth="1"/>
    <col min="7431" max="7431" width="21.7109375" style="3" customWidth="1"/>
    <col min="7432" max="7432" width="27.7109375" style="3" customWidth="1"/>
    <col min="7433" max="7433" width="16" style="3" customWidth="1"/>
    <col min="7434" max="7434" width="11" style="3" customWidth="1"/>
    <col min="7435" max="7435" width="11.85546875" style="3" customWidth="1"/>
    <col min="7436" max="7436" width="14.28515625" style="3" customWidth="1"/>
    <col min="7437" max="7437" width="12.5703125" style="3" customWidth="1"/>
    <col min="7438" max="7438" width="13.140625" style="3" customWidth="1"/>
    <col min="7439" max="7439" width="13" style="3" customWidth="1"/>
    <col min="7440" max="7440" width="16.42578125" style="3" customWidth="1"/>
    <col min="7441" max="7441" width="12.28515625" style="3" customWidth="1"/>
    <col min="7442" max="7442" width="17.7109375" style="3" customWidth="1"/>
    <col min="7443" max="7443" width="28.28515625" style="3" customWidth="1"/>
    <col min="7444" max="7444" width="14.85546875" style="3" customWidth="1"/>
    <col min="7445" max="7445" width="13.28515625" style="3" customWidth="1"/>
    <col min="7446" max="7446" width="23.42578125" style="3" customWidth="1"/>
    <col min="7447" max="7447" width="16.7109375" style="3" customWidth="1"/>
    <col min="7448" max="7448" width="20" style="3" customWidth="1"/>
    <col min="7449" max="7449" width="12.5703125" style="3" customWidth="1"/>
    <col min="7450" max="7451" width="11.140625" style="3" customWidth="1"/>
    <col min="7452" max="7452" width="11" style="3" customWidth="1"/>
    <col min="7453" max="7453" width="12.28515625" style="3" customWidth="1"/>
    <col min="7454" max="7454" width="14.42578125" style="3" customWidth="1"/>
    <col min="7455" max="7455" width="9.140625" style="3"/>
    <col min="7456" max="7456" width="11.140625" style="3" customWidth="1"/>
    <col min="7457" max="7459" width="9.140625" style="3"/>
    <col min="7460" max="7460" width="12.42578125" style="3" customWidth="1"/>
    <col min="7461" max="7463" width="9.140625" style="3"/>
    <col min="7464" max="7464" width="11" style="3" customWidth="1"/>
    <col min="7465" max="7467" width="9.140625" style="3"/>
    <col min="7468" max="7468" width="11" style="3" customWidth="1"/>
    <col min="7469" max="7472" width="9.140625" style="3"/>
    <col min="7473" max="7474" width="9.140625" style="3" customWidth="1"/>
    <col min="7475" max="7475" width="9.7109375" style="3" customWidth="1"/>
    <col min="7476" max="7476" width="12.7109375" style="3" customWidth="1"/>
    <col min="7477" max="7477" width="9.85546875" style="3" customWidth="1"/>
    <col min="7478" max="7478" width="10.7109375" style="3" customWidth="1"/>
    <col min="7479" max="7479" width="12.5703125" style="3" customWidth="1"/>
    <col min="7480" max="7481" width="9.140625" style="3"/>
    <col min="7482" max="7482" width="16.28515625" style="3" customWidth="1"/>
    <col min="7483" max="7483" width="15.42578125" style="3" customWidth="1"/>
    <col min="7484" max="7681" width="9.140625" style="3"/>
    <col min="7682" max="7682" width="12.28515625" style="3" customWidth="1"/>
    <col min="7683" max="7685" width="9.28515625" style="3" customWidth="1"/>
    <col min="7686" max="7686" width="12.42578125" style="3" customWidth="1"/>
    <col min="7687" max="7687" width="21.7109375" style="3" customWidth="1"/>
    <col min="7688" max="7688" width="27.7109375" style="3" customWidth="1"/>
    <col min="7689" max="7689" width="16" style="3" customWidth="1"/>
    <col min="7690" max="7690" width="11" style="3" customWidth="1"/>
    <col min="7691" max="7691" width="11.85546875" style="3" customWidth="1"/>
    <col min="7692" max="7692" width="14.28515625" style="3" customWidth="1"/>
    <col min="7693" max="7693" width="12.5703125" style="3" customWidth="1"/>
    <col min="7694" max="7694" width="13.140625" style="3" customWidth="1"/>
    <col min="7695" max="7695" width="13" style="3" customWidth="1"/>
    <col min="7696" max="7696" width="16.42578125" style="3" customWidth="1"/>
    <col min="7697" max="7697" width="12.28515625" style="3" customWidth="1"/>
    <col min="7698" max="7698" width="17.7109375" style="3" customWidth="1"/>
    <col min="7699" max="7699" width="28.28515625" style="3" customWidth="1"/>
    <col min="7700" max="7700" width="14.85546875" style="3" customWidth="1"/>
    <col min="7701" max="7701" width="13.28515625" style="3" customWidth="1"/>
    <col min="7702" max="7702" width="23.42578125" style="3" customWidth="1"/>
    <col min="7703" max="7703" width="16.7109375" style="3" customWidth="1"/>
    <col min="7704" max="7704" width="20" style="3" customWidth="1"/>
    <col min="7705" max="7705" width="12.5703125" style="3" customWidth="1"/>
    <col min="7706" max="7707" width="11.140625" style="3" customWidth="1"/>
    <col min="7708" max="7708" width="11" style="3" customWidth="1"/>
    <col min="7709" max="7709" width="12.28515625" style="3" customWidth="1"/>
    <col min="7710" max="7710" width="14.42578125" style="3" customWidth="1"/>
    <col min="7711" max="7711" width="9.140625" style="3"/>
    <col min="7712" max="7712" width="11.140625" style="3" customWidth="1"/>
    <col min="7713" max="7715" width="9.140625" style="3"/>
    <col min="7716" max="7716" width="12.42578125" style="3" customWidth="1"/>
    <col min="7717" max="7719" width="9.140625" style="3"/>
    <col min="7720" max="7720" width="11" style="3" customWidth="1"/>
    <col min="7721" max="7723" width="9.140625" style="3"/>
    <col min="7724" max="7724" width="11" style="3" customWidth="1"/>
    <col min="7725" max="7728" width="9.140625" style="3"/>
    <col min="7729" max="7730" width="9.140625" style="3" customWidth="1"/>
    <col min="7731" max="7731" width="9.7109375" style="3" customWidth="1"/>
    <col min="7732" max="7732" width="12.7109375" style="3" customWidth="1"/>
    <col min="7733" max="7733" width="9.85546875" style="3" customWidth="1"/>
    <col min="7734" max="7734" width="10.7109375" style="3" customWidth="1"/>
    <col min="7735" max="7735" width="12.5703125" style="3" customWidth="1"/>
    <col min="7736" max="7737" width="9.140625" style="3"/>
    <col min="7738" max="7738" width="16.28515625" style="3" customWidth="1"/>
    <col min="7739" max="7739" width="15.42578125" style="3" customWidth="1"/>
    <col min="7740" max="7937" width="9.140625" style="3"/>
    <col min="7938" max="7938" width="12.28515625" style="3" customWidth="1"/>
    <col min="7939" max="7941" width="9.28515625" style="3" customWidth="1"/>
    <col min="7942" max="7942" width="12.42578125" style="3" customWidth="1"/>
    <col min="7943" max="7943" width="21.7109375" style="3" customWidth="1"/>
    <col min="7944" max="7944" width="27.7109375" style="3" customWidth="1"/>
    <col min="7945" max="7945" width="16" style="3" customWidth="1"/>
    <col min="7946" max="7946" width="11" style="3" customWidth="1"/>
    <col min="7947" max="7947" width="11.85546875" style="3" customWidth="1"/>
    <col min="7948" max="7948" width="14.28515625" style="3" customWidth="1"/>
    <col min="7949" max="7949" width="12.5703125" style="3" customWidth="1"/>
    <col min="7950" max="7950" width="13.140625" style="3" customWidth="1"/>
    <col min="7951" max="7951" width="13" style="3" customWidth="1"/>
    <col min="7952" max="7952" width="16.42578125" style="3" customWidth="1"/>
    <col min="7953" max="7953" width="12.28515625" style="3" customWidth="1"/>
    <col min="7954" max="7954" width="17.7109375" style="3" customWidth="1"/>
    <col min="7955" max="7955" width="28.28515625" style="3" customWidth="1"/>
    <col min="7956" max="7956" width="14.85546875" style="3" customWidth="1"/>
    <col min="7957" max="7957" width="13.28515625" style="3" customWidth="1"/>
    <col min="7958" max="7958" width="23.42578125" style="3" customWidth="1"/>
    <col min="7959" max="7959" width="16.7109375" style="3" customWidth="1"/>
    <col min="7960" max="7960" width="20" style="3" customWidth="1"/>
    <col min="7961" max="7961" width="12.5703125" style="3" customWidth="1"/>
    <col min="7962" max="7963" width="11.140625" style="3" customWidth="1"/>
    <col min="7964" max="7964" width="11" style="3" customWidth="1"/>
    <col min="7965" max="7965" width="12.28515625" style="3" customWidth="1"/>
    <col min="7966" max="7966" width="14.42578125" style="3" customWidth="1"/>
    <col min="7967" max="7967" width="9.140625" style="3"/>
    <col min="7968" max="7968" width="11.140625" style="3" customWidth="1"/>
    <col min="7969" max="7971" width="9.140625" style="3"/>
    <col min="7972" max="7972" width="12.42578125" style="3" customWidth="1"/>
    <col min="7973" max="7975" width="9.140625" style="3"/>
    <col min="7976" max="7976" width="11" style="3" customWidth="1"/>
    <col min="7977" max="7979" width="9.140625" style="3"/>
    <col min="7980" max="7980" width="11" style="3" customWidth="1"/>
    <col min="7981" max="7984" width="9.140625" style="3"/>
    <col min="7985" max="7986" width="9.140625" style="3" customWidth="1"/>
    <col min="7987" max="7987" width="9.7109375" style="3" customWidth="1"/>
    <col min="7988" max="7988" width="12.7109375" style="3" customWidth="1"/>
    <col min="7989" max="7989" width="9.85546875" style="3" customWidth="1"/>
    <col min="7990" max="7990" width="10.7109375" style="3" customWidth="1"/>
    <col min="7991" max="7991" width="12.5703125" style="3" customWidth="1"/>
    <col min="7992" max="7993" width="9.140625" style="3"/>
    <col min="7994" max="7994" width="16.28515625" style="3" customWidth="1"/>
    <col min="7995" max="7995" width="15.42578125" style="3" customWidth="1"/>
    <col min="7996" max="8193" width="9.140625" style="3"/>
    <col min="8194" max="8194" width="12.28515625" style="3" customWidth="1"/>
    <col min="8195" max="8197" width="9.28515625" style="3" customWidth="1"/>
    <col min="8198" max="8198" width="12.42578125" style="3" customWidth="1"/>
    <col min="8199" max="8199" width="21.7109375" style="3" customWidth="1"/>
    <col min="8200" max="8200" width="27.7109375" style="3" customWidth="1"/>
    <col min="8201" max="8201" width="16" style="3" customWidth="1"/>
    <col min="8202" max="8202" width="11" style="3" customWidth="1"/>
    <col min="8203" max="8203" width="11.85546875" style="3" customWidth="1"/>
    <col min="8204" max="8204" width="14.28515625" style="3" customWidth="1"/>
    <col min="8205" max="8205" width="12.5703125" style="3" customWidth="1"/>
    <col min="8206" max="8206" width="13.140625" style="3" customWidth="1"/>
    <col min="8207" max="8207" width="13" style="3" customWidth="1"/>
    <col min="8208" max="8208" width="16.42578125" style="3" customWidth="1"/>
    <col min="8209" max="8209" width="12.28515625" style="3" customWidth="1"/>
    <col min="8210" max="8210" width="17.7109375" style="3" customWidth="1"/>
    <col min="8211" max="8211" width="28.28515625" style="3" customWidth="1"/>
    <col min="8212" max="8212" width="14.85546875" style="3" customWidth="1"/>
    <col min="8213" max="8213" width="13.28515625" style="3" customWidth="1"/>
    <col min="8214" max="8214" width="23.42578125" style="3" customWidth="1"/>
    <col min="8215" max="8215" width="16.7109375" style="3" customWidth="1"/>
    <col min="8216" max="8216" width="20" style="3" customWidth="1"/>
    <col min="8217" max="8217" width="12.5703125" style="3" customWidth="1"/>
    <col min="8218" max="8219" width="11.140625" style="3" customWidth="1"/>
    <col min="8220" max="8220" width="11" style="3" customWidth="1"/>
    <col min="8221" max="8221" width="12.28515625" style="3" customWidth="1"/>
    <col min="8222" max="8222" width="14.42578125" style="3" customWidth="1"/>
    <col min="8223" max="8223" width="9.140625" style="3"/>
    <col min="8224" max="8224" width="11.140625" style="3" customWidth="1"/>
    <col min="8225" max="8227" width="9.140625" style="3"/>
    <col min="8228" max="8228" width="12.42578125" style="3" customWidth="1"/>
    <col min="8229" max="8231" width="9.140625" style="3"/>
    <col min="8232" max="8232" width="11" style="3" customWidth="1"/>
    <col min="8233" max="8235" width="9.140625" style="3"/>
    <col min="8236" max="8236" width="11" style="3" customWidth="1"/>
    <col min="8237" max="8240" width="9.140625" style="3"/>
    <col min="8241" max="8242" width="9.140625" style="3" customWidth="1"/>
    <col min="8243" max="8243" width="9.7109375" style="3" customWidth="1"/>
    <col min="8244" max="8244" width="12.7109375" style="3" customWidth="1"/>
    <col min="8245" max="8245" width="9.85546875" style="3" customWidth="1"/>
    <col min="8246" max="8246" width="10.7109375" style="3" customWidth="1"/>
    <col min="8247" max="8247" width="12.5703125" style="3" customWidth="1"/>
    <col min="8248" max="8249" width="9.140625" style="3"/>
    <col min="8250" max="8250" width="16.28515625" style="3" customWidth="1"/>
    <col min="8251" max="8251" width="15.42578125" style="3" customWidth="1"/>
    <col min="8252" max="8449" width="9.140625" style="3"/>
    <col min="8450" max="8450" width="12.28515625" style="3" customWidth="1"/>
    <col min="8451" max="8453" width="9.28515625" style="3" customWidth="1"/>
    <col min="8454" max="8454" width="12.42578125" style="3" customWidth="1"/>
    <col min="8455" max="8455" width="21.7109375" style="3" customWidth="1"/>
    <col min="8456" max="8456" width="27.7109375" style="3" customWidth="1"/>
    <col min="8457" max="8457" width="16" style="3" customWidth="1"/>
    <col min="8458" max="8458" width="11" style="3" customWidth="1"/>
    <col min="8459" max="8459" width="11.85546875" style="3" customWidth="1"/>
    <col min="8460" max="8460" width="14.28515625" style="3" customWidth="1"/>
    <col min="8461" max="8461" width="12.5703125" style="3" customWidth="1"/>
    <col min="8462" max="8462" width="13.140625" style="3" customWidth="1"/>
    <col min="8463" max="8463" width="13" style="3" customWidth="1"/>
    <col min="8464" max="8464" width="16.42578125" style="3" customWidth="1"/>
    <col min="8465" max="8465" width="12.28515625" style="3" customWidth="1"/>
    <col min="8466" max="8466" width="17.7109375" style="3" customWidth="1"/>
    <col min="8467" max="8467" width="28.28515625" style="3" customWidth="1"/>
    <col min="8468" max="8468" width="14.85546875" style="3" customWidth="1"/>
    <col min="8469" max="8469" width="13.28515625" style="3" customWidth="1"/>
    <col min="8470" max="8470" width="23.42578125" style="3" customWidth="1"/>
    <col min="8471" max="8471" width="16.7109375" style="3" customWidth="1"/>
    <col min="8472" max="8472" width="20" style="3" customWidth="1"/>
    <col min="8473" max="8473" width="12.5703125" style="3" customWidth="1"/>
    <col min="8474" max="8475" width="11.140625" style="3" customWidth="1"/>
    <col min="8476" max="8476" width="11" style="3" customWidth="1"/>
    <col min="8477" max="8477" width="12.28515625" style="3" customWidth="1"/>
    <col min="8478" max="8478" width="14.42578125" style="3" customWidth="1"/>
    <col min="8479" max="8479" width="9.140625" style="3"/>
    <col min="8480" max="8480" width="11.140625" style="3" customWidth="1"/>
    <col min="8481" max="8483" width="9.140625" style="3"/>
    <col min="8484" max="8484" width="12.42578125" style="3" customWidth="1"/>
    <col min="8485" max="8487" width="9.140625" style="3"/>
    <col min="8488" max="8488" width="11" style="3" customWidth="1"/>
    <col min="8489" max="8491" width="9.140625" style="3"/>
    <col min="8492" max="8492" width="11" style="3" customWidth="1"/>
    <col min="8493" max="8496" width="9.140625" style="3"/>
    <col min="8497" max="8498" width="9.140625" style="3" customWidth="1"/>
    <col min="8499" max="8499" width="9.7109375" style="3" customWidth="1"/>
    <col min="8500" max="8500" width="12.7109375" style="3" customWidth="1"/>
    <col min="8501" max="8501" width="9.85546875" style="3" customWidth="1"/>
    <col min="8502" max="8502" width="10.7109375" style="3" customWidth="1"/>
    <col min="8503" max="8503" width="12.5703125" style="3" customWidth="1"/>
    <col min="8504" max="8505" width="9.140625" style="3"/>
    <col min="8506" max="8506" width="16.28515625" style="3" customWidth="1"/>
    <col min="8507" max="8507" width="15.42578125" style="3" customWidth="1"/>
    <col min="8508" max="8705" width="9.140625" style="3"/>
    <col min="8706" max="8706" width="12.28515625" style="3" customWidth="1"/>
    <col min="8707" max="8709" width="9.28515625" style="3" customWidth="1"/>
    <col min="8710" max="8710" width="12.42578125" style="3" customWidth="1"/>
    <col min="8711" max="8711" width="21.7109375" style="3" customWidth="1"/>
    <col min="8712" max="8712" width="27.7109375" style="3" customWidth="1"/>
    <col min="8713" max="8713" width="16" style="3" customWidth="1"/>
    <col min="8714" max="8714" width="11" style="3" customWidth="1"/>
    <col min="8715" max="8715" width="11.85546875" style="3" customWidth="1"/>
    <col min="8716" max="8716" width="14.28515625" style="3" customWidth="1"/>
    <col min="8717" max="8717" width="12.5703125" style="3" customWidth="1"/>
    <col min="8718" max="8718" width="13.140625" style="3" customWidth="1"/>
    <col min="8719" max="8719" width="13" style="3" customWidth="1"/>
    <col min="8720" max="8720" width="16.42578125" style="3" customWidth="1"/>
    <col min="8721" max="8721" width="12.28515625" style="3" customWidth="1"/>
    <col min="8722" max="8722" width="17.7109375" style="3" customWidth="1"/>
    <col min="8723" max="8723" width="28.28515625" style="3" customWidth="1"/>
    <col min="8724" max="8724" width="14.85546875" style="3" customWidth="1"/>
    <col min="8725" max="8725" width="13.28515625" style="3" customWidth="1"/>
    <col min="8726" max="8726" width="23.42578125" style="3" customWidth="1"/>
    <col min="8727" max="8727" width="16.7109375" style="3" customWidth="1"/>
    <col min="8728" max="8728" width="20" style="3" customWidth="1"/>
    <col min="8729" max="8729" width="12.5703125" style="3" customWidth="1"/>
    <col min="8730" max="8731" width="11.140625" style="3" customWidth="1"/>
    <col min="8732" max="8732" width="11" style="3" customWidth="1"/>
    <col min="8733" max="8733" width="12.28515625" style="3" customWidth="1"/>
    <col min="8734" max="8734" width="14.42578125" style="3" customWidth="1"/>
    <col min="8735" max="8735" width="9.140625" style="3"/>
    <col min="8736" max="8736" width="11.140625" style="3" customWidth="1"/>
    <col min="8737" max="8739" width="9.140625" style="3"/>
    <col min="8740" max="8740" width="12.42578125" style="3" customWidth="1"/>
    <col min="8741" max="8743" width="9.140625" style="3"/>
    <col min="8744" max="8744" width="11" style="3" customWidth="1"/>
    <col min="8745" max="8747" width="9.140625" style="3"/>
    <col min="8748" max="8748" width="11" style="3" customWidth="1"/>
    <col min="8749" max="8752" width="9.140625" style="3"/>
    <col min="8753" max="8754" width="9.140625" style="3" customWidth="1"/>
    <col min="8755" max="8755" width="9.7109375" style="3" customWidth="1"/>
    <col min="8756" max="8756" width="12.7109375" style="3" customWidth="1"/>
    <col min="8757" max="8757" width="9.85546875" style="3" customWidth="1"/>
    <col min="8758" max="8758" width="10.7109375" style="3" customWidth="1"/>
    <col min="8759" max="8759" width="12.5703125" style="3" customWidth="1"/>
    <col min="8760" max="8761" width="9.140625" style="3"/>
    <col min="8762" max="8762" width="16.28515625" style="3" customWidth="1"/>
    <col min="8763" max="8763" width="15.42578125" style="3" customWidth="1"/>
    <col min="8764" max="8961" width="9.140625" style="3"/>
    <col min="8962" max="8962" width="12.28515625" style="3" customWidth="1"/>
    <col min="8963" max="8965" width="9.28515625" style="3" customWidth="1"/>
    <col min="8966" max="8966" width="12.42578125" style="3" customWidth="1"/>
    <col min="8967" max="8967" width="21.7109375" style="3" customWidth="1"/>
    <col min="8968" max="8968" width="27.7109375" style="3" customWidth="1"/>
    <col min="8969" max="8969" width="16" style="3" customWidth="1"/>
    <col min="8970" max="8970" width="11" style="3" customWidth="1"/>
    <col min="8971" max="8971" width="11.85546875" style="3" customWidth="1"/>
    <col min="8972" max="8972" width="14.28515625" style="3" customWidth="1"/>
    <col min="8973" max="8973" width="12.5703125" style="3" customWidth="1"/>
    <col min="8974" max="8974" width="13.140625" style="3" customWidth="1"/>
    <col min="8975" max="8975" width="13" style="3" customWidth="1"/>
    <col min="8976" max="8976" width="16.42578125" style="3" customWidth="1"/>
    <col min="8977" max="8977" width="12.28515625" style="3" customWidth="1"/>
    <col min="8978" max="8978" width="17.7109375" style="3" customWidth="1"/>
    <col min="8979" max="8979" width="28.28515625" style="3" customWidth="1"/>
    <col min="8980" max="8980" width="14.85546875" style="3" customWidth="1"/>
    <col min="8981" max="8981" width="13.28515625" style="3" customWidth="1"/>
    <col min="8982" max="8982" width="23.42578125" style="3" customWidth="1"/>
    <col min="8983" max="8983" width="16.7109375" style="3" customWidth="1"/>
    <col min="8984" max="8984" width="20" style="3" customWidth="1"/>
    <col min="8985" max="8985" width="12.5703125" style="3" customWidth="1"/>
    <col min="8986" max="8987" width="11.140625" style="3" customWidth="1"/>
    <col min="8988" max="8988" width="11" style="3" customWidth="1"/>
    <col min="8989" max="8989" width="12.28515625" style="3" customWidth="1"/>
    <col min="8990" max="8990" width="14.42578125" style="3" customWidth="1"/>
    <col min="8991" max="8991" width="9.140625" style="3"/>
    <col min="8992" max="8992" width="11.140625" style="3" customWidth="1"/>
    <col min="8993" max="8995" width="9.140625" style="3"/>
    <col min="8996" max="8996" width="12.42578125" style="3" customWidth="1"/>
    <col min="8997" max="8999" width="9.140625" style="3"/>
    <col min="9000" max="9000" width="11" style="3" customWidth="1"/>
    <col min="9001" max="9003" width="9.140625" style="3"/>
    <col min="9004" max="9004" width="11" style="3" customWidth="1"/>
    <col min="9005" max="9008" width="9.140625" style="3"/>
    <col min="9009" max="9010" width="9.140625" style="3" customWidth="1"/>
    <col min="9011" max="9011" width="9.7109375" style="3" customWidth="1"/>
    <col min="9012" max="9012" width="12.7109375" style="3" customWidth="1"/>
    <col min="9013" max="9013" width="9.85546875" style="3" customWidth="1"/>
    <col min="9014" max="9014" width="10.7109375" style="3" customWidth="1"/>
    <col min="9015" max="9015" width="12.5703125" style="3" customWidth="1"/>
    <col min="9016" max="9017" width="9.140625" style="3"/>
    <col min="9018" max="9018" width="16.28515625" style="3" customWidth="1"/>
    <col min="9019" max="9019" width="15.42578125" style="3" customWidth="1"/>
    <col min="9020" max="9217" width="9.140625" style="3"/>
    <col min="9218" max="9218" width="12.28515625" style="3" customWidth="1"/>
    <col min="9219" max="9221" width="9.28515625" style="3" customWidth="1"/>
    <col min="9222" max="9222" width="12.42578125" style="3" customWidth="1"/>
    <col min="9223" max="9223" width="21.7109375" style="3" customWidth="1"/>
    <col min="9224" max="9224" width="27.7109375" style="3" customWidth="1"/>
    <col min="9225" max="9225" width="16" style="3" customWidth="1"/>
    <col min="9226" max="9226" width="11" style="3" customWidth="1"/>
    <col min="9227" max="9227" width="11.85546875" style="3" customWidth="1"/>
    <col min="9228" max="9228" width="14.28515625" style="3" customWidth="1"/>
    <col min="9229" max="9229" width="12.5703125" style="3" customWidth="1"/>
    <col min="9230" max="9230" width="13.140625" style="3" customWidth="1"/>
    <col min="9231" max="9231" width="13" style="3" customWidth="1"/>
    <col min="9232" max="9232" width="16.42578125" style="3" customWidth="1"/>
    <col min="9233" max="9233" width="12.28515625" style="3" customWidth="1"/>
    <col min="9234" max="9234" width="17.7109375" style="3" customWidth="1"/>
    <col min="9235" max="9235" width="28.28515625" style="3" customWidth="1"/>
    <col min="9236" max="9236" width="14.85546875" style="3" customWidth="1"/>
    <col min="9237" max="9237" width="13.28515625" style="3" customWidth="1"/>
    <col min="9238" max="9238" width="23.42578125" style="3" customWidth="1"/>
    <col min="9239" max="9239" width="16.7109375" style="3" customWidth="1"/>
    <col min="9240" max="9240" width="20" style="3" customWidth="1"/>
    <col min="9241" max="9241" width="12.5703125" style="3" customWidth="1"/>
    <col min="9242" max="9243" width="11.140625" style="3" customWidth="1"/>
    <col min="9244" max="9244" width="11" style="3" customWidth="1"/>
    <col min="9245" max="9245" width="12.28515625" style="3" customWidth="1"/>
    <col min="9246" max="9246" width="14.42578125" style="3" customWidth="1"/>
    <col min="9247" max="9247" width="9.140625" style="3"/>
    <col min="9248" max="9248" width="11.140625" style="3" customWidth="1"/>
    <col min="9249" max="9251" width="9.140625" style="3"/>
    <col min="9252" max="9252" width="12.42578125" style="3" customWidth="1"/>
    <col min="9253" max="9255" width="9.140625" style="3"/>
    <col min="9256" max="9256" width="11" style="3" customWidth="1"/>
    <col min="9257" max="9259" width="9.140625" style="3"/>
    <col min="9260" max="9260" width="11" style="3" customWidth="1"/>
    <col min="9261" max="9264" width="9.140625" style="3"/>
    <col min="9265" max="9266" width="9.140625" style="3" customWidth="1"/>
    <col min="9267" max="9267" width="9.7109375" style="3" customWidth="1"/>
    <col min="9268" max="9268" width="12.7109375" style="3" customWidth="1"/>
    <col min="9269" max="9269" width="9.85546875" style="3" customWidth="1"/>
    <col min="9270" max="9270" width="10.7109375" style="3" customWidth="1"/>
    <col min="9271" max="9271" width="12.5703125" style="3" customWidth="1"/>
    <col min="9272" max="9273" width="9.140625" style="3"/>
    <col min="9274" max="9274" width="16.28515625" style="3" customWidth="1"/>
    <col min="9275" max="9275" width="15.42578125" style="3" customWidth="1"/>
    <col min="9276" max="9473" width="9.140625" style="3"/>
    <col min="9474" max="9474" width="12.28515625" style="3" customWidth="1"/>
    <col min="9475" max="9477" width="9.28515625" style="3" customWidth="1"/>
    <col min="9478" max="9478" width="12.42578125" style="3" customWidth="1"/>
    <col min="9479" max="9479" width="21.7109375" style="3" customWidth="1"/>
    <col min="9480" max="9480" width="27.7109375" style="3" customWidth="1"/>
    <col min="9481" max="9481" width="16" style="3" customWidth="1"/>
    <col min="9482" max="9482" width="11" style="3" customWidth="1"/>
    <col min="9483" max="9483" width="11.85546875" style="3" customWidth="1"/>
    <col min="9484" max="9484" width="14.28515625" style="3" customWidth="1"/>
    <col min="9485" max="9485" width="12.5703125" style="3" customWidth="1"/>
    <col min="9486" max="9486" width="13.140625" style="3" customWidth="1"/>
    <col min="9487" max="9487" width="13" style="3" customWidth="1"/>
    <col min="9488" max="9488" width="16.42578125" style="3" customWidth="1"/>
    <col min="9489" max="9489" width="12.28515625" style="3" customWidth="1"/>
    <col min="9490" max="9490" width="17.7109375" style="3" customWidth="1"/>
    <col min="9491" max="9491" width="28.28515625" style="3" customWidth="1"/>
    <col min="9492" max="9492" width="14.85546875" style="3" customWidth="1"/>
    <col min="9493" max="9493" width="13.28515625" style="3" customWidth="1"/>
    <col min="9494" max="9494" width="23.42578125" style="3" customWidth="1"/>
    <col min="9495" max="9495" width="16.7109375" style="3" customWidth="1"/>
    <col min="9496" max="9496" width="20" style="3" customWidth="1"/>
    <col min="9497" max="9497" width="12.5703125" style="3" customWidth="1"/>
    <col min="9498" max="9499" width="11.140625" style="3" customWidth="1"/>
    <col min="9500" max="9500" width="11" style="3" customWidth="1"/>
    <col min="9501" max="9501" width="12.28515625" style="3" customWidth="1"/>
    <col min="9502" max="9502" width="14.42578125" style="3" customWidth="1"/>
    <col min="9503" max="9503" width="9.140625" style="3"/>
    <col min="9504" max="9504" width="11.140625" style="3" customWidth="1"/>
    <col min="9505" max="9507" width="9.140625" style="3"/>
    <col min="9508" max="9508" width="12.42578125" style="3" customWidth="1"/>
    <col min="9509" max="9511" width="9.140625" style="3"/>
    <col min="9512" max="9512" width="11" style="3" customWidth="1"/>
    <col min="9513" max="9515" width="9.140625" style="3"/>
    <col min="9516" max="9516" width="11" style="3" customWidth="1"/>
    <col min="9517" max="9520" width="9.140625" style="3"/>
    <col min="9521" max="9522" width="9.140625" style="3" customWidth="1"/>
    <col min="9523" max="9523" width="9.7109375" style="3" customWidth="1"/>
    <col min="9524" max="9524" width="12.7109375" style="3" customWidth="1"/>
    <col min="9525" max="9525" width="9.85546875" style="3" customWidth="1"/>
    <col min="9526" max="9526" width="10.7109375" style="3" customWidth="1"/>
    <col min="9527" max="9527" width="12.5703125" style="3" customWidth="1"/>
    <col min="9528" max="9529" width="9.140625" style="3"/>
    <col min="9530" max="9530" width="16.28515625" style="3" customWidth="1"/>
    <col min="9531" max="9531" width="15.42578125" style="3" customWidth="1"/>
    <col min="9532" max="9729" width="9.140625" style="3"/>
    <col min="9730" max="9730" width="12.28515625" style="3" customWidth="1"/>
    <col min="9731" max="9733" width="9.28515625" style="3" customWidth="1"/>
    <col min="9734" max="9734" width="12.42578125" style="3" customWidth="1"/>
    <col min="9735" max="9735" width="21.7109375" style="3" customWidth="1"/>
    <col min="9736" max="9736" width="27.7109375" style="3" customWidth="1"/>
    <col min="9737" max="9737" width="16" style="3" customWidth="1"/>
    <col min="9738" max="9738" width="11" style="3" customWidth="1"/>
    <col min="9739" max="9739" width="11.85546875" style="3" customWidth="1"/>
    <col min="9740" max="9740" width="14.28515625" style="3" customWidth="1"/>
    <col min="9741" max="9741" width="12.5703125" style="3" customWidth="1"/>
    <col min="9742" max="9742" width="13.140625" style="3" customWidth="1"/>
    <col min="9743" max="9743" width="13" style="3" customWidth="1"/>
    <col min="9744" max="9744" width="16.42578125" style="3" customWidth="1"/>
    <col min="9745" max="9745" width="12.28515625" style="3" customWidth="1"/>
    <col min="9746" max="9746" width="17.7109375" style="3" customWidth="1"/>
    <col min="9747" max="9747" width="28.28515625" style="3" customWidth="1"/>
    <col min="9748" max="9748" width="14.85546875" style="3" customWidth="1"/>
    <col min="9749" max="9749" width="13.28515625" style="3" customWidth="1"/>
    <col min="9750" max="9750" width="23.42578125" style="3" customWidth="1"/>
    <col min="9751" max="9751" width="16.7109375" style="3" customWidth="1"/>
    <col min="9752" max="9752" width="20" style="3" customWidth="1"/>
    <col min="9753" max="9753" width="12.5703125" style="3" customWidth="1"/>
    <col min="9754" max="9755" width="11.140625" style="3" customWidth="1"/>
    <col min="9756" max="9756" width="11" style="3" customWidth="1"/>
    <col min="9757" max="9757" width="12.28515625" style="3" customWidth="1"/>
    <col min="9758" max="9758" width="14.42578125" style="3" customWidth="1"/>
    <col min="9759" max="9759" width="9.140625" style="3"/>
    <col min="9760" max="9760" width="11.140625" style="3" customWidth="1"/>
    <col min="9761" max="9763" width="9.140625" style="3"/>
    <col min="9764" max="9764" width="12.42578125" style="3" customWidth="1"/>
    <col min="9765" max="9767" width="9.140625" style="3"/>
    <col min="9768" max="9768" width="11" style="3" customWidth="1"/>
    <col min="9769" max="9771" width="9.140625" style="3"/>
    <col min="9772" max="9772" width="11" style="3" customWidth="1"/>
    <col min="9773" max="9776" width="9.140625" style="3"/>
    <col min="9777" max="9778" width="9.140625" style="3" customWidth="1"/>
    <col min="9779" max="9779" width="9.7109375" style="3" customWidth="1"/>
    <col min="9780" max="9780" width="12.7109375" style="3" customWidth="1"/>
    <col min="9781" max="9781" width="9.85546875" style="3" customWidth="1"/>
    <col min="9782" max="9782" width="10.7109375" style="3" customWidth="1"/>
    <col min="9783" max="9783" width="12.5703125" style="3" customWidth="1"/>
    <col min="9784" max="9785" width="9.140625" style="3"/>
    <col min="9786" max="9786" width="16.28515625" style="3" customWidth="1"/>
    <col min="9787" max="9787" width="15.42578125" style="3" customWidth="1"/>
    <col min="9788" max="9985" width="9.140625" style="3"/>
    <col min="9986" max="9986" width="12.28515625" style="3" customWidth="1"/>
    <col min="9987" max="9989" width="9.28515625" style="3" customWidth="1"/>
    <col min="9990" max="9990" width="12.42578125" style="3" customWidth="1"/>
    <col min="9991" max="9991" width="21.7109375" style="3" customWidth="1"/>
    <col min="9992" max="9992" width="27.7109375" style="3" customWidth="1"/>
    <col min="9993" max="9993" width="16" style="3" customWidth="1"/>
    <col min="9994" max="9994" width="11" style="3" customWidth="1"/>
    <col min="9995" max="9995" width="11.85546875" style="3" customWidth="1"/>
    <col min="9996" max="9996" width="14.28515625" style="3" customWidth="1"/>
    <col min="9997" max="9997" width="12.5703125" style="3" customWidth="1"/>
    <col min="9998" max="9998" width="13.140625" style="3" customWidth="1"/>
    <col min="9999" max="9999" width="13" style="3" customWidth="1"/>
    <col min="10000" max="10000" width="16.42578125" style="3" customWidth="1"/>
    <col min="10001" max="10001" width="12.28515625" style="3" customWidth="1"/>
    <col min="10002" max="10002" width="17.7109375" style="3" customWidth="1"/>
    <col min="10003" max="10003" width="28.28515625" style="3" customWidth="1"/>
    <col min="10004" max="10004" width="14.85546875" style="3" customWidth="1"/>
    <col min="10005" max="10005" width="13.28515625" style="3" customWidth="1"/>
    <col min="10006" max="10006" width="23.42578125" style="3" customWidth="1"/>
    <col min="10007" max="10007" width="16.7109375" style="3" customWidth="1"/>
    <col min="10008" max="10008" width="20" style="3" customWidth="1"/>
    <col min="10009" max="10009" width="12.5703125" style="3" customWidth="1"/>
    <col min="10010" max="10011" width="11.140625" style="3" customWidth="1"/>
    <col min="10012" max="10012" width="11" style="3" customWidth="1"/>
    <col min="10013" max="10013" width="12.28515625" style="3" customWidth="1"/>
    <col min="10014" max="10014" width="14.42578125" style="3" customWidth="1"/>
    <col min="10015" max="10015" width="9.140625" style="3"/>
    <col min="10016" max="10016" width="11.140625" style="3" customWidth="1"/>
    <col min="10017" max="10019" width="9.140625" style="3"/>
    <col min="10020" max="10020" width="12.42578125" style="3" customWidth="1"/>
    <col min="10021" max="10023" width="9.140625" style="3"/>
    <col min="10024" max="10024" width="11" style="3" customWidth="1"/>
    <col min="10025" max="10027" width="9.140625" style="3"/>
    <col min="10028" max="10028" width="11" style="3" customWidth="1"/>
    <col min="10029" max="10032" width="9.140625" style="3"/>
    <col min="10033" max="10034" width="9.140625" style="3" customWidth="1"/>
    <col min="10035" max="10035" width="9.7109375" style="3" customWidth="1"/>
    <col min="10036" max="10036" width="12.7109375" style="3" customWidth="1"/>
    <col min="10037" max="10037" width="9.85546875" style="3" customWidth="1"/>
    <col min="10038" max="10038" width="10.7109375" style="3" customWidth="1"/>
    <col min="10039" max="10039" width="12.5703125" style="3" customWidth="1"/>
    <col min="10040" max="10041" width="9.140625" style="3"/>
    <col min="10042" max="10042" width="16.28515625" style="3" customWidth="1"/>
    <col min="10043" max="10043" width="15.42578125" style="3" customWidth="1"/>
    <col min="10044" max="10241" width="9.140625" style="3"/>
    <col min="10242" max="10242" width="12.28515625" style="3" customWidth="1"/>
    <col min="10243" max="10245" width="9.28515625" style="3" customWidth="1"/>
    <col min="10246" max="10246" width="12.42578125" style="3" customWidth="1"/>
    <col min="10247" max="10247" width="21.7109375" style="3" customWidth="1"/>
    <col min="10248" max="10248" width="27.7109375" style="3" customWidth="1"/>
    <col min="10249" max="10249" width="16" style="3" customWidth="1"/>
    <col min="10250" max="10250" width="11" style="3" customWidth="1"/>
    <col min="10251" max="10251" width="11.85546875" style="3" customWidth="1"/>
    <col min="10252" max="10252" width="14.28515625" style="3" customWidth="1"/>
    <col min="10253" max="10253" width="12.5703125" style="3" customWidth="1"/>
    <col min="10254" max="10254" width="13.140625" style="3" customWidth="1"/>
    <col min="10255" max="10255" width="13" style="3" customWidth="1"/>
    <col min="10256" max="10256" width="16.42578125" style="3" customWidth="1"/>
    <col min="10257" max="10257" width="12.28515625" style="3" customWidth="1"/>
    <col min="10258" max="10258" width="17.7109375" style="3" customWidth="1"/>
    <col min="10259" max="10259" width="28.28515625" style="3" customWidth="1"/>
    <col min="10260" max="10260" width="14.85546875" style="3" customWidth="1"/>
    <col min="10261" max="10261" width="13.28515625" style="3" customWidth="1"/>
    <col min="10262" max="10262" width="23.42578125" style="3" customWidth="1"/>
    <col min="10263" max="10263" width="16.7109375" style="3" customWidth="1"/>
    <col min="10264" max="10264" width="20" style="3" customWidth="1"/>
    <col min="10265" max="10265" width="12.5703125" style="3" customWidth="1"/>
    <col min="10266" max="10267" width="11.140625" style="3" customWidth="1"/>
    <col min="10268" max="10268" width="11" style="3" customWidth="1"/>
    <col min="10269" max="10269" width="12.28515625" style="3" customWidth="1"/>
    <col min="10270" max="10270" width="14.42578125" style="3" customWidth="1"/>
    <col min="10271" max="10271" width="9.140625" style="3"/>
    <col min="10272" max="10272" width="11.140625" style="3" customWidth="1"/>
    <col min="10273" max="10275" width="9.140625" style="3"/>
    <col min="10276" max="10276" width="12.42578125" style="3" customWidth="1"/>
    <col min="10277" max="10279" width="9.140625" style="3"/>
    <col min="10280" max="10280" width="11" style="3" customWidth="1"/>
    <col min="10281" max="10283" width="9.140625" style="3"/>
    <col min="10284" max="10284" width="11" style="3" customWidth="1"/>
    <col min="10285" max="10288" width="9.140625" style="3"/>
    <col min="10289" max="10290" width="9.140625" style="3" customWidth="1"/>
    <col min="10291" max="10291" width="9.7109375" style="3" customWidth="1"/>
    <col min="10292" max="10292" width="12.7109375" style="3" customWidth="1"/>
    <col min="10293" max="10293" width="9.85546875" style="3" customWidth="1"/>
    <col min="10294" max="10294" width="10.7109375" style="3" customWidth="1"/>
    <col min="10295" max="10295" width="12.5703125" style="3" customWidth="1"/>
    <col min="10296" max="10297" width="9.140625" style="3"/>
    <col min="10298" max="10298" width="16.28515625" style="3" customWidth="1"/>
    <col min="10299" max="10299" width="15.42578125" style="3" customWidth="1"/>
    <col min="10300" max="10497" width="9.140625" style="3"/>
    <col min="10498" max="10498" width="12.28515625" style="3" customWidth="1"/>
    <col min="10499" max="10501" width="9.28515625" style="3" customWidth="1"/>
    <col min="10502" max="10502" width="12.42578125" style="3" customWidth="1"/>
    <col min="10503" max="10503" width="21.7109375" style="3" customWidth="1"/>
    <col min="10504" max="10504" width="27.7109375" style="3" customWidth="1"/>
    <col min="10505" max="10505" width="16" style="3" customWidth="1"/>
    <col min="10506" max="10506" width="11" style="3" customWidth="1"/>
    <col min="10507" max="10507" width="11.85546875" style="3" customWidth="1"/>
    <col min="10508" max="10508" width="14.28515625" style="3" customWidth="1"/>
    <col min="10509" max="10509" width="12.5703125" style="3" customWidth="1"/>
    <col min="10510" max="10510" width="13.140625" style="3" customWidth="1"/>
    <col min="10511" max="10511" width="13" style="3" customWidth="1"/>
    <col min="10512" max="10512" width="16.42578125" style="3" customWidth="1"/>
    <col min="10513" max="10513" width="12.28515625" style="3" customWidth="1"/>
    <col min="10514" max="10514" width="17.7109375" style="3" customWidth="1"/>
    <col min="10515" max="10515" width="28.28515625" style="3" customWidth="1"/>
    <col min="10516" max="10516" width="14.85546875" style="3" customWidth="1"/>
    <col min="10517" max="10517" width="13.28515625" style="3" customWidth="1"/>
    <col min="10518" max="10518" width="23.42578125" style="3" customWidth="1"/>
    <col min="10519" max="10519" width="16.7109375" style="3" customWidth="1"/>
    <col min="10520" max="10520" width="20" style="3" customWidth="1"/>
    <col min="10521" max="10521" width="12.5703125" style="3" customWidth="1"/>
    <col min="10522" max="10523" width="11.140625" style="3" customWidth="1"/>
    <col min="10524" max="10524" width="11" style="3" customWidth="1"/>
    <col min="10525" max="10525" width="12.28515625" style="3" customWidth="1"/>
    <col min="10526" max="10526" width="14.42578125" style="3" customWidth="1"/>
    <col min="10527" max="10527" width="9.140625" style="3"/>
    <col min="10528" max="10528" width="11.140625" style="3" customWidth="1"/>
    <col min="10529" max="10531" width="9.140625" style="3"/>
    <col min="10532" max="10532" width="12.42578125" style="3" customWidth="1"/>
    <col min="10533" max="10535" width="9.140625" style="3"/>
    <col min="10536" max="10536" width="11" style="3" customWidth="1"/>
    <col min="10537" max="10539" width="9.140625" style="3"/>
    <col min="10540" max="10540" width="11" style="3" customWidth="1"/>
    <col min="10541" max="10544" width="9.140625" style="3"/>
    <col min="10545" max="10546" width="9.140625" style="3" customWidth="1"/>
    <col min="10547" max="10547" width="9.7109375" style="3" customWidth="1"/>
    <col min="10548" max="10548" width="12.7109375" style="3" customWidth="1"/>
    <col min="10549" max="10549" width="9.85546875" style="3" customWidth="1"/>
    <col min="10550" max="10550" width="10.7109375" style="3" customWidth="1"/>
    <col min="10551" max="10551" width="12.5703125" style="3" customWidth="1"/>
    <col min="10552" max="10553" width="9.140625" style="3"/>
    <col min="10554" max="10554" width="16.28515625" style="3" customWidth="1"/>
    <col min="10555" max="10555" width="15.42578125" style="3" customWidth="1"/>
    <col min="10556" max="10753" width="9.140625" style="3"/>
    <col min="10754" max="10754" width="12.28515625" style="3" customWidth="1"/>
    <col min="10755" max="10757" width="9.28515625" style="3" customWidth="1"/>
    <col min="10758" max="10758" width="12.42578125" style="3" customWidth="1"/>
    <col min="10759" max="10759" width="21.7109375" style="3" customWidth="1"/>
    <col min="10760" max="10760" width="27.7109375" style="3" customWidth="1"/>
    <col min="10761" max="10761" width="16" style="3" customWidth="1"/>
    <col min="10762" max="10762" width="11" style="3" customWidth="1"/>
    <col min="10763" max="10763" width="11.85546875" style="3" customWidth="1"/>
    <col min="10764" max="10764" width="14.28515625" style="3" customWidth="1"/>
    <col min="10765" max="10765" width="12.5703125" style="3" customWidth="1"/>
    <col min="10766" max="10766" width="13.140625" style="3" customWidth="1"/>
    <col min="10767" max="10767" width="13" style="3" customWidth="1"/>
    <col min="10768" max="10768" width="16.42578125" style="3" customWidth="1"/>
    <col min="10769" max="10769" width="12.28515625" style="3" customWidth="1"/>
    <col min="10770" max="10770" width="17.7109375" style="3" customWidth="1"/>
    <col min="10771" max="10771" width="28.28515625" style="3" customWidth="1"/>
    <col min="10772" max="10772" width="14.85546875" style="3" customWidth="1"/>
    <col min="10773" max="10773" width="13.28515625" style="3" customWidth="1"/>
    <col min="10774" max="10774" width="23.42578125" style="3" customWidth="1"/>
    <col min="10775" max="10775" width="16.7109375" style="3" customWidth="1"/>
    <col min="10776" max="10776" width="20" style="3" customWidth="1"/>
    <col min="10777" max="10777" width="12.5703125" style="3" customWidth="1"/>
    <col min="10778" max="10779" width="11.140625" style="3" customWidth="1"/>
    <col min="10780" max="10780" width="11" style="3" customWidth="1"/>
    <col min="10781" max="10781" width="12.28515625" style="3" customWidth="1"/>
    <col min="10782" max="10782" width="14.42578125" style="3" customWidth="1"/>
    <col min="10783" max="10783" width="9.140625" style="3"/>
    <col min="10784" max="10784" width="11.140625" style="3" customWidth="1"/>
    <col min="10785" max="10787" width="9.140625" style="3"/>
    <col min="10788" max="10788" width="12.42578125" style="3" customWidth="1"/>
    <col min="10789" max="10791" width="9.140625" style="3"/>
    <col min="10792" max="10792" width="11" style="3" customWidth="1"/>
    <col min="10793" max="10795" width="9.140625" style="3"/>
    <col min="10796" max="10796" width="11" style="3" customWidth="1"/>
    <col min="10797" max="10800" width="9.140625" style="3"/>
    <col min="10801" max="10802" width="9.140625" style="3" customWidth="1"/>
    <col min="10803" max="10803" width="9.7109375" style="3" customWidth="1"/>
    <col min="10804" max="10804" width="12.7109375" style="3" customWidth="1"/>
    <col min="10805" max="10805" width="9.85546875" style="3" customWidth="1"/>
    <col min="10806" max="10806" width="10.7109375" style="3" customWidth="1"/>
    <col min="10807" max="10807" width="12.5703125" style="3" customWidth="1"/>
    <col min="10808" max="10809" width="9.140625" style="3"/>
    <col min="10810" max="10810" width="16.28515625" style="3" customWidth="1"/>
    <col min="10811" max="10811" width="15.42578125" style="3" customWidth="1"/>
    <col min="10812" max="11009" width="9.140625" style="3"/>
    <col min="11010" max="11010" width="12.28515625" style="3" customWidth="1"/>
    <col min="11011" max="11013" width="9.28515625" style="3" customWidth="1"/>
    <col min="11014" max="11014" width="12.42578125" style="3" customWidth="1"/>
    <col min="11015" max="11015" width="21.7109375" style="3" customWidth="1"/>
    <col min="11016" max="11016" width="27.7109375" style="3" customWidth="1"/>
    <col min="11017" max="11017" width="16" style="3" customWidth="1"/>
    <col min="11018" max="11018" width="11" style="3" customWidth="1"/>
    <col min="11019" max="11019" width="11.85546875" style="3" customWidth="1"/>
    <col min="11020" max="11020" width="14.28515625" style="3" customWidth="1"/>
    <col min="11021" max="11021" width="12.5703125" style="3" customWidth="1"/>
    <col min="11022" max="11022" width="13.140625" style="3" customWidth="1"/>
    <col min="11023" max="11023" width="13" style="3" customWidth="1"/>
    <col min="11024" max="11024" width="16.42578125" style="3" customWidth="1"/>
    <col min="11025" max="11025" width="12.28515625" style="3" customWidth="1"/>
    <col min="11026" max="11026" width="17.7109375" style="3" customWidth="1"/>
    <col min="11027" max="11027" width="28.28515625" style="3" customWidth="1"/>
    <col min="11028" max="11028" width="14.85546875" style="3" customWidth="1"/>
    <col min="11029" max="11029" width="13.28515625" style="3" customWidth="1"/>
    <col min="11030" max="11030" width="23.42578125" style="3" customWidth="1"/>
    <col min="11031" max="11031" width="16.7109375" style="3" customWidth="1"/>
    <col min="11032" max="11032" width="20" style="3" customWidth="1"/>
    <col min="11033" max="11033" width="12.5703125" style="3" customWidth="1"/>
    <col min="11034" max="11035" width="11.140625" style="3" customWidth="1"/>
    <col min="11036" max="11036" width="11" style="3" customWidth="1"/>
    <col min="11037" max="11037" width="12.28515625" style="3" customWidth="1"/>
    <col min="11038" max="11038" width="14.42578125" style="3" customWidth="1"/>
    <col min="11039" max="11039" width="9.140625" style="3"/>
    <col min="11040" max="11040" width="11.140625" style="3" customWidth="1"/>
    <col min="11041" max="11043" width="9.140625" style="3"/>
    <col min="11044" max="11044" width="12.42578125" style="3" customWidth="1"/>
    <col min="11045" max="11047" width="9.140625" style="3"/>
    <col min="11048" max="11048" width="11" style="3" customWidth="1"/>
    <col min="11049" max="11051" width="9.140625" style="3"/>
    <col min="11052" max="11052" width="11" style="3" customWidth="1"/>
    <col min="11053" max="11056" width="9.140625" style="3"/>
    <col min="11057" max="11058" width="9.140625" style="3" customWidth="1"/>
    <col min="11059" max="11059" width="9.7109375" style="3" customWidth="1"/>
    <col min="11060" max="11060" width="12.7109375" style="3" customWidth="1"/>
    <col min="11061" max="11061" width="9.85546875" style="3" customWidth="1"/>
    <col min="11062" max="11062" width="10.7109375" style="3" customWidth="1"/>
    <col min="11063" max="11063" width="12.5703125" style="3" customWidth="1"/>
    <col min="11064" max="11065" width="9.140625" style="3"/>
    <col min="11066" max="11066" width="16.28515625" style="3" customWidth="1"/>
    <col min="11067" max="11067" width="15.42578125" style="3" customWidth="1"/>
    <col min="11068" max="11265" width="9.140625" style="3"/>
    <col min="11266" max="11266" width="12.28515625" style="3" customWidth="1"/>
    <col min="11267" max="11269" width="9.28515625" style="3" customWidth="1"/>
    <col min="11270" max="11270" width="12.42578125" style="3" customWidth="1"/>
    <col min="11271" max="11271" width="21.7109375" style="3" customWidth="1"/>
    <col min="11272" max="11272" width="27.7109375" style="3" customWidth="1"/>
    <col min="11273" max="11273" width="16" style="3" customWidth="1"/>
    <col min="11274" max="11274" width="11" style="3" customWidth="1"/>
    <col min="11275" max="11275" width="11.85546875" style="3" customWidth="1"/>
    <col min="11276" max="11276" width="14.28515625" style="3" customWidth="1"/>
    <col min="11277" max="11277" width="12.5703125" style="3" customWidth="1"/>
    <col min="11278" max="11278" width="13.140625" style="3" customWidth="1"/>
    <col min="11279" max="11279" width="13" style="3" customWidth="1"/>
    <col min="11280" max="11280" width="16.42578125" style="3" customWidth="1"/>
    <col min="11281" max="11281" width="12.28515625" style="3" customWidth="1"/>
    <col min="11282" max="11282" width="17.7109375" style="3" customWidth="1"/>
    <col min="11283" max="11283" width="28.28515625" style="3" customWidth="1"/>
    <col min="11284" max="11284" width="14.85546875" style="3" customWidth="1"/>
    <col min="11285" max="11285" width="13.28515625" style="3" customWidth="1"/>
    <col min="11286" max="11286" width="23.42578125" style="3" customWidth="1"/>
    <col min="11287" max="11287" width="16.7109375" style="3" customWidth="1"/>
    <col min="11288" max="11288" width="20" style="3" customWidth="1"/>
    <col min="11289" max="11289" width="12.5703125" style="3" customWidth="1"/>
    <col min="11290" max="11291" width="11.140625" style="3" customWidth="1"/>
    <col min="11292" max="11292" width="11" style="3" customWidth="1"/>
    <col min="11293" max="11293" width="12.28515625" style="3" customWidth="1"/>
    <col min="11294" max="11294" width="14.42578125" style="3" customWidth="1"/>
    <col min="11295" max="11295" width="9.140625" style="3"/>
    <col min="11296" max="11296" width="11.140625" style="3" customWidth="1"/>
    <col min="11297" max="11299" width="9.140625" style="3"/>
    <col min="11300" max="11300" width="12.42578125" style="3" customWidth="1"/>
    <col min="11301" max="11303" width="9.140625" style="3"/>
    <col min="11304" max="11304" width="11" style="3" customWidth="1"/>
    <col min="11305" max="11307" width="9.140625" style="3"/>
    <col min="11308" max="11308" width="11" style="3" customWidth="1"/>
    <col min="11309" max="11312" width="9.140625" style="3"/>
    <col min="11313" max="11314" width="9.140625" style="3" customWidth="1"/>
    <col min="11315" max="11315" width="9.7109375" style="3" customWidth="1"/>
    <col min="11316" max="11316" width="12.7109375" style="3" customWidth="1"/>
    <col min="11317" max="11317" width="9.85546875" style="3" customWidth="1"/>
    <col min="11318" max="11318" width="10.7109375" style="3" customWidth="1"/>
    <col min="11319" max="11319" width="12.5703125" style="3" customWidth="1"/>
    <col min="11320" max="11321" width="9.140625" style="3"/>
    <col min="11322" max="11322" width="16.28515625" style="3" customWidth="1"/>
    <col min="11323" max="11323" width="15.42578125" style="3" customWidth="1"/>
    <col min="11324" max="11521" width="9.140625" style="3"/>
    <col min="11522" max="11522" width="12.28515625" style="3" customWidth="1"/>
    <col min="11523" max="11525" width="9.28515625" style="3" customWidth="1"/>
    <col min="11526" max="11526" width="12.42578125" style="3" customWidth="1"/>
    <col min="11527" max="11527" width="21.7109375" style="3" customWidth="1"/>
    <col min="11528" max="11528" width="27.7109375" style="3" customWidth="1"/>
    <col min="11529" max="11529" width="16" style="3" customWidth="1"/>
    <col min="11530" max="11530" width="11" style="3" customWidth="1"/>
    <col min="11531" max="11531" width="11.85546875" style="3" customWidth="1"/>
    <col min="11532" max="11532" width="14.28515625" style="3" customWidth="1"/>
    <col min="11533" max="11533" width="12.5703125" style="3" customWidth="1"/>
    <col min="11534" max="11534" width="13.140625" style="3" customWidth="1"/>
    <col min="11535" max="11535" width="13" style="3" customWidth="1"/>
    <col min="11536" max="11536" width="16.42578125" style="3" customWidth="1"/>
    <col min="11537" max="11537" width="12.28515625" style="3" customWidth="1"/>
    <col min="11538" max="11538" width="17.7109375" style="3" customWidth="1"/>
    <col min="11539" max="11539" width="28.28515625" style="3" customWidth="1"/>
    <col min="11540" max="11540" width="14.85546875" style="3" customWidth="1"/>
    <col min="11541" max="11541" width="13.28515625" style="3" customWidth="1"/>
    <col min="11542" max="11542" width="23.42578125" style="3" customWidth="1"/>
    <col min="11543" max="11543" width="16.7109375" style="3" customWidth="1"/>
    <col min="11544" max="11544" width="20" style="3" customWidth="1"/>
    <col min="11545" max="11545" width="12.5703125" style="3" customWidth="1"/>
    <col min="11546" max="11547" width="11.140625" style="3" customWidth="1"/>
    <col min="11548" max="11548" width="11" style="3" customWidth="1"/>
    <col min="11549" max="11549" width="12.28515625" style="3" customWidth="1"/>
    <col min="11550" max="11550" width="14.42578125" style="3" customWidth="1"/>
    <col min="11551" max="11551" width="9.140625" style="3"/>
    <col min="11552" max="11552" width="11.140625" style="3" customWidth="1"/>
    <col min="11553" max="11555" width="9.140625" style="3"/>
    <col min="11556" max="11556" width="12.42578125" style="3" customWidth="1"/>
    <col min="11557" max="11559" width="9.140625" style="3"/>
    <col min="11560" max="11560" width="11" style="3" customWidth="1"/>
    <col min="11561" max="11563" width="9.140625" style="3"/>
    <col min="11564" max="11564" width="11" style="3" customWidth="1"/>
    <col min="11565" max="11568" width="9.140625" style="3"/>
    <col min="11569" max="11570" width="9.140625" style="3" customWidth="1"/>
    <col min="11571" max="11571" width="9.7109375" style="3" customWidth="1"/>
    <col min="11572" max="11572" width="12.7109375" style="3" customWidth="1"/>
    <col min="11573" max="11573" width="9.85546875" style="3" customWidth="1"/>
    <col min="11574" max="11574" width="10.7109375" style="3" customWidth="1"/>
    <col min="11575" max="11575" width="12.5703125" style="3" customWidth="1"/>
    <col min="11576" max="11577" width="9.140625" style="3"/>
    <col min="11578" max="11578" width="16.28515625" style="3" customWidth="1"/>
    <col min="11579" max="11579" width="15.42578125" style="3" customWidth="1"/>
    <col min="11580" max="11777" width="9.140625" style="3"/>
    <col min="11778" max="11778" width="12.28515625" style="3" customWidth="1"/>
    <col min="11779" max="11781" width="9.28515625" style="3" customWidth="1"/>
    <col min="11782" max="11782" width="12.42578125" style="3" customWidth="1"/>
    <col min="11783" max="11783" width="21.7109375" style="3" customWidth="1"/>
    <col min="11784" max="11784" width="27.7109375" style="3" customWidth="1"/>
    <col min="11785" max="11785" width="16" style="3" customWidth="1"/>
    <col min="11786" max="11786" width="11" style="3" customWidth="1"/>
    <col min="11787" max="11787" width="11.85546875" style="3" customWidth="1"/>
    <col min="11788" max="11788" width="14.28515625" style="3" customWidth="1"/>
    <col min="11789" max="11789" width="12.5703125" style="3" customWidth="1"/>
    <col min="11790" max="11790" width="13.140625" style="3" customWidth="1"/>
    <col min="11791" max="11791" width="13" style="3" customWidth="1"/>
    <col min="11792" max="11792" width="16.42578125" style="3" customWidth="1"/>
    <col min="11793" max="11793" width="12.28515625" style="3" customWidth="1"/>
    <col min="11794" max="11794" width="17.7109375" style="3" customWidth="1"/>
    <col min="11795" max="11795" width="28.28515625" style="3" customWidth="1"/>
    <col min="11796" max="11796" width="14.85546875" style="3" customWidth="1"/>
    <col min="11797" max="11797" width="13.28515625" style="3" customWidth="1"/>
    <col min="11798" max="11798" width="23.42578125" style="3" customWidth="1"/>
    <col min="11799" max="11799" width="16.7109375" style="3" customWidth="1"/>
    <col min="11800" max="11800" width="20" style="3" customWidth="1"/>
    <col min="11801" max="11801" width="12.5703125" style="3" customWidth="1"/>
    <col min="11802" max="11803" width="11.140625" style="3" customWidth="1"/>
    <col min="11804" max="11804" width="11" style="3" customWidth="1"/>
    <col min="11805" max="11805" width="12.28515625" style="3" customWidth="1"/>
    <col min="11806" max="11806" width="14.42578125" style="3" customWidth="1"/>
    <col min="11807" max="11807" width="9.140625" style="3"/>
    <col min="11808" max="11808" width="11.140625" style="3" customWidth="1"/>
    <col min="11809" max="11811" width="9.140625" style="3"/>
    <col min="11812" max="11812" width="12.42578125" style="3" customWidth="1"/>
    <col min="11813" max="11815" width="9.140625" style="3"/>
    <col min="11816" max="11816" width="11" style="3" customWidth="1"/>
    <col min="11817" max="11819" width="9.140625" style="3"/>
    <col min="11820" max="11820" width="11" style="3" customWidth="1"/>
    <col min="11821" max="11824" width="9.140625" style="3"/>
    <col min="11825" max="11826" width="9.140625" style="3" customWidth="1"/>
    <col min="11827" max="11827" width="9.7109375" style="3" customWidth="1"/>
    <col min="11828" max="11828" width="12.7109375" style="3" customWidth="1"/>
    <col min="11829" max="11829" width="9.85546875" style="3" customWidth="1"/>
    <col min="11830" max="11830" width="10.7109375" style="3" customWidth="1"/>
    <col min="11831" max="11831" width="12.5703125" style="3" customWidth="1"/>
    <col min="11832" max="11833" width="9.140625" style="3"/>
    <col min="11834" max="11834" width="16.28515625" style="3" customWidth="1"/>
    <col min="11835" max="11835" width="15.42578125" style="3" customWidth="1"/>
    <col min="11836" max="12033" width="9.140625" style="3"/>
    <col min="12034" max="12034" width="12.28515625" style="3" customWidth="1"/>
    <col min="12035" max="12037" width="9.28515625" style="3" customWidth="1"/>
    <col min="12038" max="12038" width="12.42578125" style="3" customWidth="1"/>
    <col min="12039" max="12039" width="21.7109375" style="3" customWidth="1"/>
    <col min="12040" max="12040" width="27.7109375" style="3" customWidth="1"/>
    <col min="12041" max="12041" width="16" style="3" customWidth="1"/>
    <col min="12042" max="12042" width="11" style="3" customWidth="1"/>
    <col min="12043" max="12043" width="11.85546875" style="3" customWidth="1"/>
    <col min="12044" max="12044" width="14.28515625" style="3" customWidth="1"/>
    <col min="12045" max="12045" width="12.5703125" style="3" customWidth="1"/>
    <col min="12046" max="12046" width="13.140625" style="3" customWidth="1"/>
    <col min="12047" max="12047" width="13" style="3" customWidth="1"/>
    <col min="12048" max="12048" width="16.42578125" style="3" customWidth="1"/>
    <col min="12049" max="12049" width="12.28515625" style="3" customWidth="1"/>
    <col min="12050" max="12050" width="17.7109375" style="3" customWidth="1"/>
    <col min="12051" max="12051" width="28.28515625" style="3" customWidth="1"/>
    <col min="12052" max="12052" width="14.85546875" style="3" customWidth="1"/>
    <col min="12053" max="12053" width="13.28515625" style="3" customWidth="1"/>
    <col min="12054" max="12054" width="23.42578125" style="3" customWidth="1"/>
    <col min="12055" max="12055" width="16.7109375" style="3" customWidth="1"/>
    <col min="12056" max="12056" width="20" style="3" customWidth="1"/>
    <col min="12057" max="12057" width="12.5703125" style="3" customWidth="1"/>
    <col min="12058" max="12059" width="11.140625" style="3" customWidth="1"/>
    <col min="12060" max="12060" width="11" style="3" customWidth="1"/>
    <col min="12061" max="12061" width="12.28515625" style="3" customWidth="1"/>
    <col min="12062" max="12062" width="14.42578125" style="3" customWidth="1"/>
    <col min="12063" max="12063" width="9.140625" style="3"/>
    <col min="12064" max="12064" width="11.140625" style="3" customWidth="1"/>
    <col min="12065" max="12067" width="9.140625" style="3"/>
    <col min="12068" max="12068" width="12.42578125" style="3" customWidth="1"/>
    <col min="12069" max="12071" width="9.140625" style="3"/>
    <col min="12072" max="12072" width="11" style="3" customWidth="1"/>
    <col min="12073" max="12075" width="9.140625" style="3"/>
    <col min="12076" max="12076" width="11" style="3" customWidth="1"/>
    <col min="12077" max="12080" width="9.140625" style="3"/>
    <col min="12081" max="12082" width="9.140625" style="3" customWidth="1"/>
    <col min="12083" max="12083" width="9.7109375" style="3" customWidth="1"/>
    <col min="12084" max="12084" width="12.7109375" style="3" customWidth="1"/>
    <col min="12085" max="12085" width="9.85546875" style="3" customWidth="1"/>
    <col min="12086" max="12086" width="10.7109375" style="3" customWidth="1"/>
    <col min="12087" max="12087" width="12.5703125" style="3" customWidth="1"/>
    <col min="12088" max="12089" width="9.140625" style="3"/>
    <col min="12090" max="12090" width="16.28515625" style="3" customWidth="1"/>
    <col min="12091" max="12091" width="15.42578125" style="3" customWidth="1"/>
    <col min="12092" max="12289" width="9.140625" style="3"/>
    <col min="12290" max="12290" width="12.28515625" style="3" customWidth="1"/>
    <col min="12291" max="12293" width="9.28515625" style="3" customWidth="1"/>
    <col min="12294" max="12294" width="12.42578125" style="3" customWidth="1"/>
    <col min="12295" max="12295" width="21.7109375" style="3" customWidth="1"/>
    <col min="12296" max="12296" width="27.7109375" style="3" customWidth="1"/>
    <col min="12297" max="12297" width="16" style="3" customWidth="1"/>
    <col min="12298" max="12298" width="11" style="3" customWidth="1"/>
    <col min="12299" max="12299" width="11.85546875" style="3" customWidth="1"/>
    <col min="12300" max="12300" width="14.28515625" style="3" customWidth="1"/>
    <col min="12301" max="12301" width="12.5703125" style="3" customWidth="1"/>
    <col min="12302" max="12302" width="13.140625" style="3" customWidth="1"/>
    <col min="12303" max="12303" width="13" style="3" customWidth="1"/>
    <col min="12304" max="12304" width="16.42578125" style="3" customWidth="1"/>
    <col min="12305" max="12305" width="12.28515625" style="3" customWidth="1"/>
    <col min="12306" max="12306" width="17.7109375" style="3" customWidth="1"/>
    <col min="12307" max="12307" width="28.28515625" style="3" customWidth="1"/>
    <col min="12308" max="12308" width="14.85546875" style="3" customWidth="1"/>
    <col min="12309" max="12309" width="13.28515625" style="3" customWidth="1"/>
    <col min="12310" max="12310" width="23.42578125" style="3" customWidth="1"/>
    <col min="12311" max="12311" width="16.7109375" style="3" customWidth="1"/>
    <col min="12312" max="12312" width="20" style="3" customWidth="1"/>
    <col min="12313" max="12313" width="12.5703125" style="3" customWidth="1"/>
    <col min="12314" max="12315" width="11.140625" style="3" customWidth="1"/>
    <col min="12316" max="12316" width="11" style="3" customWidth="1"/>
    <col min="12317" max="12317" width="12.28515625" style="3" customWidth="1"/>
    <col min="12318" max="12318" width="14.42578125" style="3" customWidth="1"/>
    <col min="12319" max="12319" width="9.140625" style="3"/>
    <col min="12320" max="12320" width="11.140625" style="3" customWidth="1"/>
    <col min="12321" max="12323" width="9.140625" style="3"/>
    <col min="12324" max="12324" width="12.42578125" style="3" customWidth="1"/>
    <col min="12325" max="12327" width="9.140625" style="3"/>
    <col min="12328" max="12328" width="11" style="3" customWidth="1"/>
    <col min="12329" max="12331" width="9.140625" style="3"/>
    <col min="12332" max="12332" width="11" style="3" customWidth="1"/>
    <col min="12333" max="12336" width="9.140625" style="3"/>
    <col min="12337" max="12338" width="9.140625" style="3" customWidth="1"/>
    <col min="12339" max="12339" width="9.7109375" style="3" customWidth="1"/>
    <col min="12340" max="12340" width="12.7109375" style="3" customWidth="1"/>
    <col min="12341" max="12341" width="9.85546875" style="3" customWidth="1"/>
    <col min="12342" max="12342" width="10.7109375" style="3" customWidth="1"/>
    <col min="12343" max="12343" width="12.5703125" style="3" customWidth="1"/>
    <col min="12344" max="12345" width="9.140625" style="3"/>
    <col min="12346" max="12346" width="16.28515625" style="3" customWidth="1"/>
    <col min="12347" max="12347" width="15.42578125" style="3" customWidth="1"/>
    <col min="12348" max="12545" width="9.140625" style="3"/>
    <col min="12546" max="12546" width="12.28515625" style="3" customWidth="1"/>
    <col min="12547" max="12549" width="9.28515625" style="3" customWidth="1"/>
    <col min="12550" max="12550" width="12.42578125" style="3" customWidth="1"/>
    <col min="12551" max="12551" width="21.7109375" style="3" customWidth="1"/>
    <col min="12552" max="12552" width="27.7109375" style="3" customWidth="1"/>
    <col min="12553" max="12553" width="16" style="3" customWidth="1"/>
    <col min="12554" max="12554" width="11" style="3" customWidth="1"/>
    <col min="12555" max="12555" width="11.85546875" style="3" customWidth="1"/>
    <col min="12556" max="12556" width="14.28515625" style="3" customWidth="1"/>
    <col min="12557" max="12557" width="12.5703125" style="3" customWidth="1"/>
    <col min="12558" max="12558" width="13.140625" style="3" customWidth="1"/>
    <col min="12559" max="12559" width="13" style="3" customWidth="1"/>
    <col min="12560" max="12560" width="16.42578125" style="3" customWidth="1"/>
    <col min="12561" max="12561" width="12.28515625" style="3" customWidth="1"/>
    <col min="12562" max="12562" width="17.7109375" style="3" customWidth="1"/>
    <col min="12563" max="12563" width="28.28515625" style="3" customWidth="1"/>
    <col min="12564" max="12564" width="14.85546875" style="3" customWidth="1"/>
    <col min="12565" max="12565" width="13.28515625" style="3" customWidth="1"/>
    <col min="12566" max="12566" width="23.42578125" style="3" customWidth="1"/>
    <col min="12567" max="12567" width="16.7109375" style="3" customWidth="1"/>
    <col min="12568" max="12568" width="20" style="3" customWidth="1"/>
    <col min="12569" max="12569" width="12.5703125" style="3" customWidth="1"/>
    <col min="12570" max="12571" width="11.140625" style="3" customWidth="1"/>
    <col min="12572" max="12572" width="11" style="3" customWidth="1"/>
    <col min="12573" max="12573" width="12.28515625" style="3" customWidth="1"/>
    <col min="12574" max="12574" width="14.42578125" style="3" customWidth="1"/>
    <col min="12575" max="12575" width="9.140625" style="3"/>
    <col min="12576" max="12576" width="11.140625" style="3" customWidth="1"/>
    <col min="12577" max="12579" width="9.140625" style="3"/>
    <col min="12580" max="12580" width="12.42578125" style="3" customWidth="1"/>
    <col min="12581" max="12583" width="9.140625" style="3"/>
    <col min="12584" max="12584" width="11" style="3" customWidth="1"/>
    <col min="12585" max="12587" width="9.140625" style="3"/>
    <col min="12588" max="12588" width="11" style="3" customWidth="1"/>
    <col min="12589" max="12592" width="9.140625" style="3"/>
    <col min="12593" max="12594" width="9.140625" style="3" customWidth="1"/>
    <col min="12595" max="12595" width="9.7109375" style="3" customWidth="1"/>
    <col min="12596" max="12596" width="12.7109375" style="3" customWidth="1"/>
    <col min="12597" max="12597" width="9.85546875" style="3" customWidth="1"/>
    <col min="12598" max="12598" width="10.7109375" style="3" customWidth="1"/>
    <col min="12599" max="12599" width="12.5703125" style="3" customWidth="1"/>
    <col min="12600" max="12601" width="9.140625" style="3"/>
    <col min="12602" max="12602" width="16.28515625" style="3" customWidth="1"/>
    <col min="12603" max="12603" width="15.42578125" style="3" customWidth="1"/>
    <col min="12604" max="12801" width="9.140625" style="3"/>
    <col min="12802" max="12802" width="12.28515625" style="3" customWidth="1"/>
    <col min="12803" max="12805" width="9.28515625" style="3" customWidth="1"/>
    <col min="12806" max="12806" width="12.42578125" style="3" customWidth="1"/>
    <col min="12807" max="12807" width="21.7109375" style="3" customWidth="1"/>
    <col min="12808" max="12808" width="27.7109375" style="3" customWidth="1"/>
    <col min="12809" max="12809" width="16" style="3" customWidth="1"/>
    <col min="12810" max="12810" width="11" style="3" customWidth="1"/>
    <col min="12811" max="12811" width="11.85546875" style="3" customWidth="1"/>
    <col min="12812" max="12812" width="14.28515625" style="3" customWidth="1"/>
    <col min="12813" max="12813" width="12.5703125" style="3" customWidth="1"/>
    <col min="12814" max="12814" width="13.140625" style="3" customWidth="1"/>
    <col min="12815" max="12815" width="13" style="3" customWidth="1"/>
    <col min="12816" max="12816" width="16.42578125" style="3" customWidth="1"/>
    <col min="12817" max="12817" width="12.28515625" style="3" customWidth="1"/>
    <col min="12818" max="12818" width="17.7109375" style="3" customWidth="1"/>
    <col min="12819" max="12819" width="28.28515625" style="3" customWidth="1"/>
    <col min="12820" max="12820" width="14.85546875" style="3" customWidth="1"/>
    <col min="12821" max="12821" width="13.28515625" style="3" customWidth="1"/>
    <col min="12822" max="12822" width="23.42578125" style="3" customWidth="1"/>
    <col min="12823" max="12823" width="16.7109375" style="3" customWidth="1"/>
    <col min="12824" max="12824" width="20" style="3" customWidth="1"/>
    <col min="12825" max="12825" width="12.5703125" style="3" customWidth="1"/>
    <col min="12826" max="12827" width="11.140625" style="3" customWidth="1"/>
    <col min="12828" max="12828" width="11" style="3" customWidth="1"/>
    <col min="12829" max="12829" width="12.28515625" style="3" customWidth="1"/>
    <col min="12830" max="12830" width="14.42578125" style="3" customWidth="1"/>
    <col min="12831" max="12831" width="9.140625" style="3"/>
    <col min="12832" max="12832" width="11.140625" style="3" customWidth="1"/>
    <col min="12833" max="12835" width="9.140625" style="3"/>
    <col min="12836" max="12836" width="12.42578125" style="3" customWidth="1"/>
    <col min="12837" max="12839" width="9.140625" style="3"/>
    <col min="12840" max="12840" width="11" style="3" customWidth="1"/>
    <col min="12841" max="12843" width="9.140625" style="3"/>
    <col min="12844" max="12844" width="11" style="3" customWidth="1"/>
    <col min="12845" max="12848" width="9.140625" style="3"/>
    <col min="12849" max="12850" width="9.140625" style="3" customWidth="1"/>
    <col min="12851" max="12851" width="9.7109375" style="3" customWidth="1"/>
    <col min="12852" max="12852" width="12.7109375" style="3" customWidth="1"/>
    <col min="12853" max="12853" width="9.85546875" style="3" customWidth="1"/>
    <col min="12854" max="12854" width="10.7109375" style="3" customWidth="1"/>
    <col min="12855" max="12855" width="12.5703125" style="3" customWidth="1"/>
    <col min="12856" max="12857" width="9.140625" style="3"/>
    <col min="12858" max="12858" width="16.28515625" style="3" customWidth="1"/>
    <col min="12859" max="12859" width="15.42578125" style="3" customWidth="1"/>
    <col min="12860" max="13057" width="9.140625" style="3"/>
    <col min="13058" max="13058" width="12.28515625" style="3" customWidth="1"/>
    <col min="13059" max="13061" width="9.28515625" style="3" customWidth="1"/>
    <col min="13062" max="13062" width="12.42578125" style="3" customWidth="1"/>
    <col min="13063" max="13063" width="21.7109375" style="3" customWidth="1"/>
    <col min="13064" max="13064" width="27.7109375" style="3" customWidth="1"/>
    <col min="13065" max="13065" width="16" style="3" customWidth="1"/>
    <col min="13066" max="13066" width="11" style="3" customWidth="1"/>
    <col min="13067" max="13067" width="11.85546875" style="3" customWidth="1"/>
    <col min="13068" max="13068" width="14.28515625" style="3" customWidth="1"/>
    <col min="13069" max="13069" width="12.5703125" style="3" customWidth="1"/>
    <col min="13070" max="13070" width="13.140625" style="3" customWidth="1"/>
    <col min="13071" max="13071" width="13" style="3" customWidth="1"/>
    <col min="13072" max="13072" width="16.42578125" style="3" customWidth="1"/>
    <col min="13073" max="13073" width="12.28515625" style="3" customWidth="1"/>
    <col min="13074" max="13074" width="17.7109375" style="3" customWidth="1"/>
    <col min="13075" max="13075" width="28.28515625" style="3" customWidth="1"/>
    <col min="13076" max="13076" width="14.85546875" style="3" customWidth="1"/>
    <col min="13077" max="13077" width="13.28515625" style="3" customWidth="1"/>
    <col min="13078" max="13078" width="23.42578125" style="3" customWidth="1"/>
    <col min="13079" max="13079" width="16.7109375" style="3" customWidth="1"/>
    <col min="13080" max="13080" width="20" style="3" customWidth="1"/>
    <col min="13081" max="13081" width="12.5703125" style="3" customWidth="1"/>
    <col min="13082" max="13083" width="11.140625" style="3" customWidth="1"/>
    <col min="13084" max="13084" width="11" style="3" customWidth="1"/>
    <col min="13085" max="13085" width="12.28515625" style="3" customWidth="1"/>
    <col min="13086" max="13086" width="14.42578125" style="3" customWidth="1"/>
    <col min="13087" max="13087" width="9.140625" style="3"/>
    <col min="13088" max="13088" width="11.140625" style="3" customWidth="1"/>
    <col min="13089" max="13091" width="9.140625" style="3"/>
    <col min="13092" max="13092" width="12.42578125" style="3" customWidth="1"/>
    <col min="13093" max="13095" width="9.140625" style="3"/>
    <col min="13096" max="13096" width="11" style="3" customWidth="1"/>
    <col min="13097" max="13099" width="9.140625" style="3"/>
    <col min="13100" max="13100" width="11" style="3" customWidth="1"/>
    <col min="13101" max="13104" width="9.140625" style="3"/>
    <col min="13105" max="13106" width="9.140625" style="3" customWidth="1"/>
    <col min="13107" max="13107" width="9.7109375" style="3" customWidth="1"/>
    <col min="13108" max="13108" width="12.7109375" style="3" customWidth="1"/>
    <col min="13109" max="13109" width="9.85546875" style="3" customWidth="1"/>
    <col min="13110" max="13110" width="10.7109375" style="3" customWidth="1"/>
    <col min="13111" max="13111" width="12.5703125" style="3" customWidth="1"/>
    <col min="13112" max="13113" width="9.140625" style="3"/>
    <col min="13114" max="13114" width="16.28515625" style="3" customWidth="1"/>
    <col min="13115" max="13115" width="15.42578125" style="3" customWidth="1"/>
    <col min="13116" max="13313" width="9.140625" style="3"/>
    <col min="13314" max="13314" width="12.28515625" style="3" customWidth="1"/>
    <col min="13315" max="13317" width="9.28515625" style="3" customWidth="1"/>
    <col min="13318" max="13318" width="12.42578125" style="3" customWidth="1"/>
    <col min="13319" max="13319" width="21.7109375" style="3" customWidth="1"/>
    <col min="13320" max="13320" width="27.7109375" style="3" customWidth="1"/>
    <col min="13321" max="13321" width="16" style="3" customWidth="1"/>
    <col min="13322" max="13322" width="11" style="3" customWidth="1"/>
    <col min="13323" max="13323" width="11.85546875" style="3" customWidth="1"/>
    <col min="13324" max="13324" width="14.28515625" style="3" customWidth="1"/>
    <col min="13325" max="13325" width="12.5703125" style="3" customWidth="1"/>
    <col min="13326" max="13326" width="13.140625" style="3" customWidth="1"/>
    <col min="13327" max="13327" width="13" style="3" customWidth="1"/>
    <col min="13328" max="13328" width="16.42578125" style="3" customWidth="1"/>
    <col min="13329" max="13329" width="12.28515625" style="3" customWidth="1"/>
    <col min="13330" max="13330" width="17.7109375" style="3" customWidth="1"/>
    <col min="13331" max="13331" width="28.28515625" style="3" customWidth="1"/>
    <col min="13332" max="13332" width="14.85546875" style="3" customWidth="1"/>
    <col min="13333" max="13333" width="13.28515625" style="3" customWidth="1"/>
    <col min="13334" max="13334" width="23.42578125" style="3" customWidth="1"/>
    <col min="13335" max="13335" width="16.7109375" style="3" customWidth="1"/>
    <col min="13336" max="13336" width="20" style="3" customWidth="1"/>
    <col min="13337" max="13337" width="12.5703125" style="3" customWidth="1"/>
    <col min="13338" max="13339" width="11.140625" style="3" customWidth="1"/>
    <col min="13340" max="13340" width="11" style="3" customWidth="1"/>
    <col min="13341" max="13341" width="12.28515625" style="3" customWidth="1"/>
    <col min="13342" max="13342" width="14.42578125" style="3" customWidth="1"/>
    <col min="13343" max="13343" width="9.140625" style="3"/>
    <col min="13344" max="13344" width="11.140625" style="3" customWidth="1"/>
    <col min="13345" max="13347" width="9.140625" style="3"/>
    <col min="13348" max="13348" width="12.42578125" style="3" customWidth="1"/>
    <col min="13349" max="13351" width="9.140625" style="3"/>
    <col min="13352" max="13352" width="11" style="3" customWidth="1"/>
    <col min="13353" max="13355" width="9.140625" style="3"/>
    <col min="13356" max="13356" width="11" style="3" customWidth="1"/>
    <col min="13357" max="13360" width="9.140625" style="3"/>
    <col min="13361" max="13362" width="9.140625" style="3" customWidth="1"/>
    <col min="13363" max="13363" width="9.7109375" style="3" customWidth="1"/>
    <col min="13364" max="13364" width="12.7109375" style="3" customWidth="1"/>
    <col min="13365" max="13365" width="9.85546875" style="3" customWidth="1"/>
    <col min="13366" max="13366" width="10.7109375" style="3" customWidth="1"/>
    <col min="13367" max="13367" width="12.5703125" style="3" customWidth="1"/>
    <col min="13368" max="13369" width="9.140625" style="3"/>
    <col min="13370" max="13370" width="16.28515625" style="3" customWidth="1"/>
    <col min="13371" max="13371" width="15.42578125" style="3" customWidth="1"/>
    <col min="13372" max="13569" width="9.140625" style="3"/>
    <col min="13570" max="13570" width="12.28515625" style="3" customWidth="1"/>
    <col min="13571" max="13573" width="9.28515625" style="3" customWidth="1"/>
    <col min="13574" max="13574" width="12.42578125" style="3" customWidth="1"/>
    <col min="13575" max="13575" width="21.7109375" style="3" customWidth="1"/>
    <col min="13576" max="13576" width="27.7109375" style="3" customWidth="1"/>
    <col min="13577" max="13577" width="16" style="3" customWidth="1"/>
    <col min="13578" max="13578" width="11" style="3" customWidth="1"/>
    <col min="13579" max="13579" width="11.85546875" style="3" customWidth="1"/>
    <col min="13580" max="13580" width="14.28515625" style="3" customWidth="1"/>
    <col min="13581" max="13581" width="12.5703125" style="3" customWidth="1"/>
    <col min="13582" max="13582" width="13.140625" style="3" customWidth="1"/>
    <col min="13583" max="13583" width="13" style="3" customWidth="1"/>
    <col min="13584" max="13584" width="16.42578125" style="3" customWidth="1"/>
    <col min="13585" max="13585" width="12.28515625" style="3" customWidth="1"/>
    <col min="13586" max="13586" width="17.7109375" style="3" customWidth="1"/>
    <col min="13587" max="13587" width="28.28515625" style="3" customWidth="1"/>
    <col min="13588" max="13588" width="14.85546875" style="3" customWidth="1"/>
    <col min="13589" max="13589" width="13.28515625" style="3" customWidth="1"/>
    <col min="13590" max="13590" width="23.42578125" style="3" customWidth="1"/>
    <col min="13591" max="13591" width="16.7109375" style="3" customWidth="1"/>
    <col min="13592" max="13592" width="20" style="3" customWidth="1"/>
    <col min="13593" max="13593" width="12.5703125" style="3" customWidth="1"/>
    <col min="13594" max="13595" width="11.140625" style="3" customWidth="1"/>
    <col min="13596" max="13596" width="11" style="3" customWidth="1"/>
    <col min="13597" max="13597" width="12.28515625" style="3" customWidth="1"/>
    <col min="13598" max="13598" width="14.42578125" style="3" customWidth="1"/>
    <col min="13599" max="13599" width="9.140625" style="3"/>
    <col min="13600" max="13600" width="11.140625" style="3" customWidth="1"/>
    <col min="13601" max="13603" width="9.140625" style="3"/>
    <col min="13604" max="13604" width="12.42578125" style="3" customWidth="1"/>
    <col min="13605" max="13607" width="9.140625" style="3"/>
    <col min="13608" max="13608" width="11" style="3" customWidth="1"/>
    <col min="13609" max="13611" width="9.140625" style="3"/>
    <col min="13612" max="13612" width="11" style="3" customWidth="1"/>
    <col min="13613" max="13616" width="9.140625" style="3"/>
    <col min="13617" max="13618" width="9.140625" style="3" customWidth="1"/>
    <col min="13619" max="13619" width="9.7109375" style="3" customWidth="1"/>
    <col min="13620" max="13620" width="12.7109375" style="3" customWidth="1"/>
    <col min="13621" max="13621" width="9.85546875" style="3" customWidth="1"/>
    <col min="13622" max="13622" width="10.7109375" style="3" customWidth="1"/>
    <col min="13623" max="13623" width="12.5703125" style="3" customWidth="1"/>
    <col min="13624" max="13625" width="9.140625" style="3"/>
    <col min="13626" max="13626" width="16.28515625" style="3" customWidth="1"/>
    <col min="13627" max="13627" width="15.42578125" style="3" customWidth="1"/>
    <col min="13628" max="13825" width="9.140625" style="3"/>
    <col min="13826" max="13826" width="12.28515625" style="3" customWidth="1"/>
    <col min="13827" max="13829" width="9.28515625" style="3" customWidth="1"/>
    <col min="13830" max="13830" width="12.42578125" style="3" customWidth="1"/>
    <col min="13831" max="13831" width="21.7109375" style="3" customWidth="1"/>
    <col min="13832" max="13832" width="27.7109375" style="3" customWidth="1"/>
    <col min="13833" max="13833" width="16" style="3" customWidth="1"/>
    <col min="13834" max="13834" width="11" style="3" customWidth="1"/>
    <col min="13835" max="13835" width="11.85546875" style="3" customWidth="1"/>
    <col min="13836" max="13836" width="14.28515625" style="3" customWidth="1"/>
    <col min="13837" max="13837" width="12.5703125" style="3" customWidth="1"/>
    <col min="13838" max="13838" width="13.140625" style="3" customWidth="1"/>
    <col min="13839" max="13839" width="13" style="3" customWidth="1"/>
    <col min="13840" max="13840" width="16.42578125" style="3" customWidth="1"/>
    <col min="13841" max="13841" width="12.28515625" style="3" customWidth="1"/>
    <col min="13842" max="13842" width="17.7109375" style="3" customWidth="1"/>
    <col min="13843" max="13843" width="28.28515625" style="3" customWidth="1"/>
    <col min="13844" max="13844" width="14.85546875" style="3" customWidth="1"/>
    <col min="13845" max="13845" width="13.28515625" style="3" customWidth="1"/>
    <col min="13846" max="13846" width="23.42578125" style="3" customWidth="1"/>
    <col min="13847" max="13847" width="16.7109375" style="3" customWidth="1"/>
    <col min="13848" max="13848" width="20" style="3" customWidth="1"/>
    <col min="13849" max="13849" width="12.5703125" style="3" customWidth="1"/>
    <col min="13850" max="13851" width="11.140625" style="3" customWidth="1"/>
    <col min="13852" max="13852" width="11" style="3" customWidth="1"/>
    <col min="13853" max="13853" width="12.28515625" style="3" customWidth="1"/>
    <col min="13854" max="13854" width="14.42578125" style="3" customWidth="1"/>
    <col min="13855" max="13855" width="9.140625" style="3"/>
    <col min="13856" max="13856" width="11.140625" style="3" customWidth="1"/>
    <col min="13857" max="13859" width="9.140625" style="3"/>
    <col min="13860" max="13860" width="12.42578125" style="3" customWidth="1"/>
    <col min="13861" max="13863" width="9.140625" style="3"/>
    <col min="13864" max="13864" width="11" style="3" customWidth="1"/>
    <col min="13865" max="13867" width="9.140625" style="3"/>
    <col min="13868" max="13868" width="11" style="3" customWidth="1"/>
    <col min="13869" max="13872" width="9.140625" style="3"/>
    <col min="13873" max="13874" width="9.140625" style="3" customWidth="1"/>
    <col min="13875" max="13875" width="9.7109375" style="3" customWidth="1"/>
    <col min="13876" max="13876" width="12.7109375" style="3" customWidth="1"/>
    <col min="13877" max="13877" width="9.85546875" style="3" customWidth="1"/>
    <col min="13878" max="13878" width="10.7109375" style="3" customWidth="1"/>
    <col min="13879" max="13879" width="12.5703125" style="3" customWidth="1"/>
    <col min="13880" max="13881" width="9.140625" style="3"/>
    <col min="13882" max="13882" width="16.28515625" style="3" customWidth="1"/>
    <col min="13883" max="13883" width="15.42578125" style="3" customWidth="1"/>
    <col min="13884" max="14081" width="9.140625" style="3"/>
    <col min="14082" max="14082" width="12.28515625" style="3" customWidth="1"/>
    <col min="14083" max="14085" width="9.28515625" style="3" customWidth="1"/>
    <col min="14086" max="14086" width="12.42578125" style="3" customWidth="1"/>
    <col min="14087" max="14087" width="21.7109375" style="3" customWidth="1"/>
    <col min="14088" max="14088" width="27.7109375" style="3" customWidth="1"/>
    <col min="14089" max="14089" width="16" style="3" customWidth="1"/>
    <col min="14090" max="14090" width="11" style="3" customWidth="1"/>
    <col min="14091" max="14091" width="11.85546875" style="3" customWidth="1"/>
    <col min="14092" max="14092" width="14.28515625" style="3" customWidth="1"/>
    <col min="14093" max="14093" width="12.5703125" style="3" customWidth="1"/>
    <col min="14094" max="14094" width="13.140625" style="3" customWidth="1"/>
    <col min="14095" max="14095" width="13" style="3" customWidth="1"/>
    <col min="14096" max="14096" width="16.42578125" style="3" customWidth="1"/>
    <col min="14097" max="14097" width="12.28515625" style="3" customWidth="1"/>
    <col min="14098" max="14098" width="17.7109375" style="3" customWidth="1"/>
    <col min="14099" max="14099" width="28.28515625" style="3" customWidth="1"/>
    <col min="14100" max="14100" width="14.85546875" style="3" customWidth="1"/>
    <col min="14101" max="14101" width="13.28515625" style="3" customWidth="1"/>
    <col min="14102" max="14102" width="23.42578125" style="3" customWidth="1"/>
    <col min="14103" max="14103" width="16.7109375" style="3" customWidth="1"/>
    <col min="14104" max="14104" width="20" style="3" customWidth="1"/>
    <col min="14105" max="14105" width="12.5703125" style="3" customWidth="1"/>
    <col min="14106" max="14107" width="11.140625" style="3" customWidth="1"/>
    <col min="14108" max="14108" width="11" style="3" customWidth="1"/>
    <col min="14109" max="14109" width="12.28515625" style="3" customWidth="1"/>
    <col min="14110" max="14110" width="14.42578125" style="3" customWidth="1"/>
    <col min="14111" max="14111" width="9.140625" style="3"/>
    <col min="14112" max="14112" width="11.140625" style="3" customWidth="1"/>
    <col min="14113" max="14115" width="9.140625" style="3"/>
    <col min="14116" max="14116" width="12.42578125" style="3" customWidth="1"/>
    <col min="14117" max="14119" width="9.140625" style="3"/>
    <col min="14120" max="14120" width="11" style="3" customWidth="1"/>
    <col min="14121" max="14123" width="9.140625" style="3"/>
    <col min="14124" max="14124" width="11" style="3" customWidth="1"/>
    <col min="14125" max="14128" width="9.140625" style="3"/>
    <col min="14129" max="14130" width="9.140625" style="3" customWidth="1"/>
    <col min="14131" max="14131" width="9.7109375" style="3" customWidth="1"/>
    <col min="14132" max="14132" width="12.7109375" style="3" customWidth="1"/>
    <col min="14133" max="14133" width="9.85546875" style="3" customWidth="1"/>
    <col min="14134" max="14134" width="10.7109375" style="3" customWidth="1"/>
    <col min="14135" max="14135" width="12.5703125" style="3" customWidth="1"/>
    <col min="14136" max="14137" width="9.140625" style="3"/>
    <col min="14138" max="14138" width="16.28515625" style="3" customWidth="1"/>
    <col min="14139" max="14139" width="15.42578125" style="3" customWidth="1"/>
    <col min="14140" max="14337" width="9.140625" style="3"/>
    <col min="14338" max="14338" width="12.28515625" style="3" customWidth="1"/>
    <col min="14339" max="14341" width="9.28515625" style="3" customWidth="1"/>
    <col min="14342" max="14342" width="12.42578125" style="3" customWidth="1"/>
    <col min="14343" max="14343" width="21.7109375" style="3" customWidth="1"/>
    <col min="14344" max="14344" width="27.7109375" style="3" customWidth="1"/>
    <col min="14345" max="14345" width="16" style="3" customWidth="1"/>
    <col min="14346" max="14346" width="11" style="3" customWidth="1"/>
    <col min="14347" max="14347" width="11.85546875" style="3" customWidth="1"/>
    <col min="14348" max="14348" width="14.28515625" style="3" customWidth="1"/>
    <col min="14349" max="14349" width="12.5703125" style="3" customWidth="1"/>
    <col min="14350" max="14350" width="13.140625" style="3" customWidth="1"/>
    <col min="14351" max="14351" width="13" style="3" customWidth="1"/>
    <col min="14352" max="14352" width="16.42578125" style="3" customWidth="1"/>
    <col min="14353" max="14353" width="12.28515625" style="3" customWidth="1"/>
    <col min="14354" max="14354" width="17.7109375" style="3" customWidth="1"/>
    <col min="14355" max="14355" width="28.28515625" style="3" customWidth="1"/>
    <col min="14356" max="14356" width="14.85546875" style="3" customWidth="1"/>
    <col min="14357" max="14357" width="13.28515625" style="3" customWidth="1"/>
    <col min="14358" max="14358" width="23.42578125" style="3" customWidth="1"/>
    <col min="14359" max="14359" width="16.7109375" style="3" customWidth="1"/>
    <col min="14360" max="14360" width="20" style="3" customWidth="1"/>
    <col min="14361" max="14361" width="12.5703125" style="3" customWidth="1"/>
    <col min="14362" max="14363" width="11.140625" style="3" customWidth="1"/>
    <col min="14364" max="14364" width="11" style="3" customWidth="1"/>
    <col min="14365" max="14365" width="12.28515625" style="3" customWidth="1"/>
    <col min="14366" max="14366" width="14.42578125" style="3" customWidth="1"/>
    <col min="14367" max="14367" width="9.140625" style="3"/>
    <col min="14368" max="14368" width="11.140625" style="3" customWidth="1"/>
    <col min="14369" max="14371" width="9.140625" style="3"/>
    <col min="14372" max="14372" width="12.42578125" style="3" customWidth="1"/>
    <col min="14373" max="14375" width="9.140625" style="3"/>
    <col min="14376" max="14376" width="11" style="3" customWidth="1"/>
    <col min="14377" max="14379" width="9.140625" style="3"/>
    <col min="14380" max="14380" width="11" style="3" customWidth="1"/>
    <col min="14381" max="14384" width="9.140625" style="3"/>
    <col min="14385" max="14386" width="9.140625" style="3" customWidth="1"/>
    <col min="14387" max="14387" width="9.7109375" style="3" customWidth="1"/>
    <col min="14388" max="14388" width="12.7109375" style="3" customWidth="1"/>
    <col min="14389" max="14389" width="9.85546875" style="3" customWidth="1"/>
    <col min="14390" max="14390" width="10.7109375" style="3" customWidth="1"/>
    <col min="14391" max="14391" width="12.5703125" style="3" customWidth="1"/>
    <col min="14392" max="14393" width="9.140625" style="3"/>
    <col min="14394" max="14394" width="16.28515625" style="3" customWidth="1"/>
    <col min="14395" max="14395" width="15.42578125" style="3" customWidth="1"/>
    <col min="14396" max="14593" width="9.140625" style="3"/>
    <col min="14594" max="14594" width="12.28515625" style="3" customWidth="1"/>
    <col min="14595" max="14597" width="9.28515625" style="3" customWidth="1"/>
    <col min="14598" max="14598" width="12.42578125" style="3" customWidth="1"/>
    <col min="14599" max="14599" width="21.7109375" style="3" customWidth="1"/>
    <col min="14600" max="14600" width="27.7109375" style="3" customWidth="1"/>
    <col min="14601" max="14601" width="16" style="3" customWidth="1"/>
    <col min="14602" max="14602" width="11" style="3" customWidth="1"/>
    <col min="14603" max="14603" width="11.85546875" style="3" customWidth="1"/>
    <col min="14604" max="14604" width="14.28515625" style="3" customWidth="1"/>
    <col min="14605" max="14605" width="12.5703125" style="3" customWidth="1"/>
    <col min="14606" max="14606" width="13.140625" style="3" customWidth="1"/>
    <col min="14607" max="14607" width="13" style="3" customWidth="1"/>
    <col min="14608" max="14608" width="16.42578125" style="3" customWidth="1"/>
    <col min="14609" max="14609" width="12.28515625" style="3" customWidth="1"/>
    <col min="14610" max="14610" width="17.7109375" style="3" customWidth="1"/>
    <col min="14611" max="14611" width="28.28515625" style="3" customWidth="1"/>
    <col min="14612" max="14612" width="14.85546875" style="3" customWidth="1"/>
    <col min="14613" max="14613" width="13.28515625" style="3" customWidth="1"/>
    <col min="14614" max="14614" width="23.42578125" style="3" customWidth="1"/>
    <col min="14615" max="14615" width="16.7109375" style="3" customWidth="1"/>
    <col min="14616" max="14616" width="20" style="3" customWidth="1"/>
    <col min="14617" max="14617" width="12.5703125" style="3" customWidth="1"/>
    <col min="14618" max="14619" width="11.140625" style="3" customWidth="1"/>
    <col min="14620" max="14620" width="11" style="3" customWidth="1"/>
    <col min="14621" max="14621" width="12.28515625" style="3" customWidth="1"/>
    <col min="14622" max="14622" width="14.42578125" style="3" customWidth="1"/>
    <col min="14623" max="14623" width="9.140625" style="3"/>
    <col min="14624" max="14624" width="11.140625" style="3" customWidth="1"/>
    <col min="14625" max="14627" width="9.140625" style="3"/>
    <col min="14628" max="14628" width="12.42578125" style="3" customWidth="1"/>
    <col min="14629" max="14631" width="9.140625" style="3"/>
    <col min="14632" max="14632" width="11" style="3" customWidth="1"/>
    <col min="14633" max="14635" width="9.140625" style="3"/>
    <col min="14636" max="14636" width="11" style="3" customWidth="1"/>
    <col min="14637" max="14640" width="9.140625" style="3"/>
    <col min="14641" max="14642" width="9.140625" style="3" customWidth="1"/>
    <col min="14643" max="14643" width="9.7109375" style="3" customWidth="1"/>
    <col min="14644" max="14644" width="12.7109375" style="3" customWidth="1"/>
    <col min="14645" max="14645" width="9.85546875" style="3" customWidth="1"/>
    <col min="14646" max="14646" width="10.7109375" style="3" customWidth="1"/>
    <col min="14647" max="14647" width="12.5703125" style="3" customWidth="1"/>
    <col min="14648" max="14649" width="9.140625" style="3"/>
    <col min="14650" max="14650" width="16.28515625" style="3" customWidth="1"/>
    <col min="14651" max="14651" width="15.42578125" style="3" customWidth="1"/>
    <col min="14652" max="14849" width="9.140625" style="3"/>
    <col min="14850" max="14850" width="12.28515625" style="3" customWidth="1"/>
    <col min="14851" max="14853" width="9.28515625" style="3" customWidth="1"/>
    <col min="14854" max="14854" width="12.42578125" style="3" customWidth="1"/>
    <col min="14855" max="14855" width="21.7109375" style="3" customWidth="1"/>
    <col min="14856" max="14856" width="27.7109375" style="3" customWidth="1"/>
    <col min="14857" max="14857" width="16" style="3" customWidth="1"/>
    <col min="14858" max="14858" width="11" style="3" customWidth="1"/>
    <col min="14859" max="14859" width="11.85546875" style="3" customWidth="1"/>
    <col min="14860" max="14860" width="14.28515625" style="3" customWidth="1"/>
    <col min="14861" max="14861" width="12.5703125" style="3" customWidth="1"/>
    <col min="14862" max="14862" width="13.140625" style="3" customWidth="1"/>
    <col min="14863" max="14863" width="13" style="3" customWidth="1"/>
    <col min="14864" max="14864" width="16.42578125" style="3" customWidth="1"/>
    <col min="14865" max="14865" width="12.28515625" style="3" customWidth="1"/>
    <col min="14866" max="14866" width="17.7109375" style="3" customWidth="1"/>
    <col min="14867" max="14867" width="28.28515625" style="3" customWidth="1"/>
    <col min="14868" max="14868" width="14.85546875" style="3" customWidth="1"/>
    <col min="14869" max="14869" width="13.28515625" style="3" customWidth="1"/>
    <col min="14870" max="14870" width="23.42578125" style="3" customWidth="1"/>
    <col min="14871" max="14871" width="16.7109375" style="3" customWidth="1"/>
    <col min="14872" max="14872" width="20" style="3" customWidth="1"/>
    <col min="14873" max="14873" width="12.5703125" style="3" customWidth="1"/>
    <col min="14874" max="14875" width="11.140625" style="3" customWidth="1"/>
    <col min="14876" max="14876" width="11" style="3" customWidth="1"/>
    <col min="14877" max="14877" width="12.28515625" style="3" customWidth="1"/>
    <col min="14878" max="14878" width="14.42578125" style="3" customWidth="1"/>
    <col min="14879" max="14879" width="9.140625" style="3"/>
    <col min="14880" max="14880" width="11.140625" style="3" customWidth="1"/>
    <col min="14881" max="14883" width="9.140625" style="3"/>
    <col min="14884" max="14884" width="12.42578125" style="3" customWidth="1"/>
    <col min="14885" max="14887" width="9.140625" style="3"/>
    <col min="14888" max="14888" width="11" style="3" customWidth="1"/>
    <col min="14889" max="14891" width="9.140625" style="3"/>
    <col min="14892" max="14892" width="11" style="3" customWidth="1"/>
    <col min="14893" max="14896" width="9.140625" style="3"/>
    <col min="14897" max="14898" width="9.140625" style="3" customWidth="1"/>
    <col min="14899" max="14899" width="9.7109375" style="3" customWidth="1"/>
    <col min="14900" max="14900" width="12.7109375" style="3" customWidth="1"/>
    <col min="14901" max="14901" width="9.85546875" style="3" customWidth="1"/>
    <col min="14902" max="14902" width="10.7109375" style="3" customWidth="1"/>
    <col min="14903" max="14903" width="12.5703125" style="3" customWidth="1"/>
    <col min="14904" max="14905" width="9.140625" style="3"/>
    <col min="14906" max="14906" width="16.28515625" style="3" customWidth="1"/>
    <col min="14907" max="14907" width="15.42578125" style="3" customWidth="1"/>
    <col min="14908" max="15105" width="9.140625" style="3"/>
    <col min="15106" max="15106" width="12.28515625" style="3" customWidth="1"/>
    <col min="15107" max="15109" width="9.28515625" style="3" customWidth="1"/>
    <col min="15110" max="15110" width="12.42578125" style="3" customWidth="1"/>
    <col min="15111" max="15111" width="21.7109375" style="3" customWidth="1"/>
    <col min="15112" max="15112" width="27.7109375" style="3" customWidth="1"/>
    <col min="15113" max="15113" width="16" style="3" customWidth="1"/>
    <col min="15114" max="15114" width="11" style="3" customWidth="1"/>
    <col min="15115" max="15115" width="11.85546875" style="3" customWidth="1"/>
    <col min="15116" max="15116" width="14.28515625" style="3" customWidth="1"/>
    <col min="15117" max="15117" width="12.5703125" style="3" customWidth="1"/>
    <col min="15118" max="15118" width="13.140625" style="3" customWidth="1"/>
    <col min="15119" max="15119" width="13" style="3" customWidth="1"/>
    <col min="15120" max="15120" width="16.42578125" style="3" customWidth="1"/>
    <col min="15121" max="15121" width="12.28515625" style="3" customWidth="1"/>
    <col min="15122" max="15122" width="17.7109375" style="3" customWidth="1"/>
    <col min="15123" max="15123" width="28.28515625" style="3" customWidth="1"/>
    <col min="15124" max="15124" width="14.85546875" style="3" customWidth="1"/>
    <col min="15125" max="15125" width="13.28515625" style="3" customWidth="1"/>
    <col min="15126" max="15126" width="23.42578125" style="3" customWidth="1"/>
    <col min="15127" max="15127" width="16.7109375" style="3" customWidth="1"/>
    <col min="15128" max="15128" width="20" style="3" customWidth="1"/>
    <col min="15129" max="15129" width="12.5703125" style="3" customWidth="1"/>
    <col min="15130" max="15131" width="11.140625" style="3" customWidth="1"/>
    <col min="15132" max="15132" width="11" style="3" customWidth="1"/>
    <col min="15133" max="15133" width="12.28515625" style="3" customWidth="1"/>
    <col min="15134" max="15134" width="14.42578125" style="3" customWidth="1"/>
    <col min="15135" max="15135" width="9.140625" style="3"/>
    <col min="15136" max="15136" width="11.140625" style="3" customWidth="1"/>
    <col min="15137" max="15139" width="9.140625" style="3"/>
    <col min="15140" max="15140" width="12.42578125" style="3" customWidth="1"/>
    <col min="15141" max="15143" width="9.140625" style="3"/>
    <col min="15144" max="15144" width="11" style="3" customWidth="1"/>
    <col min="15145" max="15147" width="9.140625" style="3"/>
    <col min="15148" max="15148" width="11" style="3" customWidth="1"/>
    <col min="15149" max="15152" width="9.140625" style="3"/>
    <col min="15153" max="15154" width="9.140625" style="3" customWidth="1"/>
    <col min="15155" max="15155" width="9.7109375" style="3" customWidth="1"/>
    <col min="15156" max="15156" width="12.7109375" style="3" customWidth="1"/>
    <col min="15157" max="15157" width="9.85546875" style="3" customWidth="1"/>
    <col min="15158" max="15158" width="10.7109375" style="3" customWidth="1"/>
    <col min="15159" max="15159" width="12.5703125" style="3" customWidth="1"/>
    <col min="15160" max="15161" width="9.140625" style="3"/>
    <col min="15162" max="15162" width="16.28515625" style="3" customWidth="1"/>
    <col min="15163" max="15163" width="15.42578125" style="3" customWidth="1"/>
    <col min="15164" max="15361" width="9.140625" style="3"/>
    <col min="15362" max="15362" width="12.28515625" style="3" customWidth="1"/>
    <col min="15363" max="15365" width="9.28515625" style="3" customWidth="1"/>
    <col min="15366" max="15366" width="12.42578125" style="3" customWidth="1"/>
    <col min="15367" max="15367" width="21.7109375" style="3" customWidth="1"/>
    <col min="15368" max="15368" width="27.7109375" style="3" customWidth="1"/>
    <col min="15369" max="15369" width="16" style="3" customWidth="1"/>
    <col min="15370" max="15370" width="11" style="3" customWidth="1"/>
    <col min="15371" max="15371" width="11.85546875" style="3" customWidth="1"/>
    <col min="15372" max="15372" width="14.28515625" style="3" customWidth="1"/>
    <col min="15373" max="15373" width="12.5703125" style="3" customWidth="1"/>
    <col min="15374" max="15374" width="13.140625" style="3" customWidth="1"/>
    <col min="15375" max="15375" width="13" style="3" customWidth="1"/>
    <col min="15376" max="15376" width="16.42578125" style="3" customWidth="1"/>
    <col min="15377" max="15377" width="12.28515625" style="3" customWidth="1"/>
    <col min="15378" max="15378" width="17.7109375" style="3" customWidth="1"/>
    <col min="15379" max="15379" width="28.28515625" style="3" customWidth="1"/>
    <col min="15380" max="15380" width="14.85546875" style="3" customWidth="1"/>
    <col min="15381" max="15381" width="13.28515625" style="3" customWidth="1"/>
    <col min="15382" max="15382" width="23.42578125" style="3" customWidth="1"/>
    <col min="15383" max="15383" width="16.7109375" style="3" customWidth="1"/>
    <col min="15384" max="15384" width="20" style="3" customWidth="1"/>
    <col min="15385" max="15385" width="12.5703125" style="3" customWidth="1"/>
    <col min="15386" max="15387" width="11.140625" style="3" customWidth="1"/>
    <col min="15388" max="15388" width="11" style="3" customWidth="1"/>
    <col min="15389" max="15389" width="12.28515625" style="3" customWidth="1"/>
    <col min="15390" max="15390" width="14.42578125" style="3" customWidth="1"/>
    <col min="15391" max="15391" width="9.140625" style="3"/>
    <col min="15392" max="15392" width="11.140625" style="3" customWidth="1"/>
    <col min="15393" max="15395" width="9.140625" style="3"/>
    <col min="15396" max="15396" width="12.42578125" style="3" customWidth="1"/>
    <col min="15397" max="15399" width="9.140625" style="3"/>
    <col min="15400" max="15400" width="11" style="3" customWidth="1"/>
    <col min="15401" max="15403" width="9.140625" style="3"/>
    <col min="15404" max="15404" width="11" style="3" customWidth="1"/>
    <col min="15405" max="15408" width="9.140625" style="3"/>
    <col min="15409" max="15410" width="9.140625" style="3" customWidth="1"/>
    <col min="15411" max="15411" width="9.7109375" style="3" customWidth="1"/>
    <col min="15412" max="15412" width="12.7109375" style="3" customWidth="1"/>
    <col min="15413" max="15413" width="9.85546875" style="3" customWidth="1"/>
    <col min="15414" max="15414" width="10.7109375" style="3" customWidth="1"/>
    <col min="15415" max="15415" width="12.5703125" style="3" customWidth="1"/>
    <col min="15416" max="15417" width="9.140625" style="3"/>
    <col min="15418" max="15418" width="16.28515625" style="3" customWidth="1"/>
    <col min="15419" max="15419" width="15.42578125" style="3" customWidth="1"/>
    <col min="15420" max="15617" width="9.140625" style="3"/>
    <col min="15618" max="15618" width="12.28515625" style="3" customWidth="1"/>
    <col min="15619" max="15621" width="9.28515625" style="3" customWidth="1"/>
    <col min="15622" max="15622" width="12.42578125" style="3" customWidth="1"/>
    <col min="15623" max="15623" width="21.7109375" style="3" customWidth="1"/>
    <col min="15624" max="15624" width="27.7109375" style="3" customWidth="1"/>
    <col min="15625" max="15625" width="16" style="3" customWidth="1"/>
    <col min="15626" max="15626" width="11" style="3" customWidth="1"/>
    <col min="15627" max="15627" width="11.85546875" style="3" customWidth="1"/>
    <col min="15628" max="15628" width="14.28515625" style="3" customWidth="1"/>
    <col min="15629" max="15629" width="12.5703125" style="3" customWidth="1"/>
    <col min="15630" max="15630" width="13.140625" style="3" customWidth="1"/>
    <col min="15631" max="15631" width="13" style="3" customWidth="1"/>
    <col min="15632" max="15632" width="16.42578125" style="3" customWidth="1"/>
    <col min="15633" max="15633" width="12.28515625" style="3" customWidth="1"/>
    <col min="15634" max="15634" width="17.7109375" style="3" customWidth="1"/>
    <col min="15635" max="15635" width="28.28515625" style="3" customWidth="1"/>
    <col min="15636" max="15636" width="14.85546875" style="3" customWidth="1"/>
    <col min="15637" max="15637" width="13.28515625" style="3" customWidth="1"/>
    <col min="15638" max="15638" width="23.42578125" style="3" customWidth="1"/>
    <col min="15639" max="15639" width="16.7109375" style="3" customWidth="1"/>
    <col min="15640" max="15640" width="20" style="3" customWidth="1"/>
    <col min="15641" max="15641" width="12.5703125" style="3" customWidth="1"/>
    <col min="15642" max="15643" width="11.140625" style="3" customWidth="1"/>
    <col min="15644" max="15644" width="11" style="3" customWidth="1"/>
    <col min="15645" max="15645" width="12.28515625" style="3" customWidth="1"/>
    <col min="15646" max="15646" width="14.42578125" style="3" customWidth="1"/>
    <col min="15647" max="15647" width="9.140625" style="3"/>
    <col min="15648" max="15648" width="11.140625" style="3" customWidth="1"/>
    <col min="15649" max="15651" width="9.140625" style="3"/>
    <col min="15652" max="15652" width="12.42578125" style="3" customWidth="1"/>
    <col min="15653" max="15655" width="9.140625" style="3"/>
    <col min="15656" max="15656" width="11" style="3" customWidth="1"/>
    <col min="15657" max="15659" width="9.140625" style="3"/>
    <col min="15660" max="15660" width="11" style="3" customWidth="1"/>
    <col min="15661" max="15664" width="9.140625" style="3"/>
    <col min="15665" max="15666" width="9.140625" style="3" customWidth="1"/>
    <col min="15667" max="15667" width="9.7109375" style="3" customWidth="1"/>
    <col min="15668" max="15668" width="12.7109375" style="3" customWidth="1"/>
    <col min="15669" max="15669" width="9.85546875" style="3" customWidth="1"/>
    <col min="15670" max="15670" width="10.7109375" style="3" customWidth="1"/>
    <col min="15671" max="15671" width="12.5703125" style="3" customWidth="1"/>
    <col min="15672" max="15673" width="9.140625" style="3"/>
    <col min="15674" max="15674" width="16.28515625" style="3" customWidth="1"/>
    <col min="15675" max="15675" width="15.42578125" style="3" customWidth="1"/>
    <col min="15676" max="15873" width="9.140625" style="3"/>
    <col min="15874" max="15874" width="12.28515625" style="3" customWidth="1"/>
    <col min="15875" max="15877" width="9.28515625" style="3" customWidth="1"/>
    <col min="15878" max="15878" width="12.42578125" style="3" customWidth="1"/>
    <col min="15879" max="15879" width="21.7109375" style="3" customWidth="1"/>
    <col min="15880" max="15880" width="27.7109375" style="3" customWidth="1"/>
    <col min="15881" max="15881" width="16" style="3" customWidth="1"/>
    <col min="15882" max="15882" width="11" style="3" customWidth="1"/>
    <col min="15883" max="15883" width="11.85546875" style="3" customWidth="1"/>
    <col min="15884" max="15884" width="14.28515625" style="3" customWidth="1"/>
    <col min="15885" max="15885" width="12.5703125" style="3" customWidth="1"/>
    <col min="15886" max="15886" width="13.140625" style="3" customWidth="1"/>
    <col min="15887" max="15887" width="13" style="3" customWidth="1"/>
    <col min="15888" max="15888" width="16.42578125" style="3" customWidth="1"/>
    <col min="15889" max="15889" width="12.28515625" style="3" customWidth="1"/>
    <col min="15890" max="15890" width="17.7109375" style="3" customWidth="1"/>
    <col min="15891" max="15891" width="28.28515625" style="3" customWidth="1"/>
    <col min="15892" max="15892" width="14.85546875" style="3" customWidth="1"/>
    <col min="15893" max="15893" width="13.28515625" style="3" customWidth="1"/>
    <col min="15894" max="15894" width="23.42578125" style="3" customWidth="1"/>
    <col min="15895" max="15895" width="16.7109375" style="3" customWidth="1"/>
    <col min="15896" max="15896" width="20" style="3" customWidth="1"/>
    <col min="15897" max="15897" width="12.5703125" style="3" customWidth="1"/>
    <col min="15898" max="15899" width="11.140625" style="3" customWidth="1"/>
    <col min="15900" max="15900" width="11" style="3" customWidth="1"/>
    <col min="15901" max="15901" width="12.28515625" style="3" customWidth="1"/>
    <col min="15902" max="15902" width="14.42578125" style="3" customWidth="1"/>
    <col min="15903" max="15903" width="9.140625" style="3"/>
    <col min="15904" max="15904" width="11.140625" style="3" customWidth="1"/>
    <col min="15905" max="15907" width="9.140625" style="3"/>
    <col min="15908" max="15908" width="12.42578125" style="3" customWidth="1"/>
    <col min="15909" max="15911" width="9.140625" style="3"/>
    <col min="15912" max="15912" width="11" style="3" customWidth="1"/>
    <col min="15913" max="15915" width="9.140625" style="3"/>
    <col min="15916" max="15916" width="11" style="3" customWidth="1"/>
    <col min="15917" max="15920" width="9.140625" style="3"/>
    <col min="15921" max="15922" width="9.140625" style="3" customWidth="1"/>
    <col min="15923" max="15923" width="9.7109375" style="3" customWidth="1"/>
    <col min="15924" max="15924" width="12.7109375" style="3" customWidth="1"/>
    <col min="15925" max="15925" width="9.85546875" style="3" customWidth="1"/>
    <col min="15926" max="15926" width="10.7109375" style="3" customWidth="1"/>
    <col min="15927" max="15927" width="12.5703125" style="3" customWidth="1"/>
    <col min="15928" max="15929" width="9.140625" style="3"/>
    <col min="15930" max="15930" width="16.28515625" style="3" customWidth="1"/>
    <col min="15931" max="15931" width="15.42578125" style="3" customWidth="1"/>
    <col min="15932" max="16129" width="9.140625" style="3"/>
    <col min="16130" max="16130" width="12.28515625" style="3" customWidth="1"/>
    <col min="16131" max="16133" width="9.28515625" style="3" customWidth="1"/>
    <col min="16134" max="16134" width="12.42578125" style="3" customWidth="1"/>
    <col min="16135" max="16135" width="21.7109375" style="3" customWidth="1"/>
    <col min="16136" max="16136" width="27.7109375" style="3" customWidth="1"/>
    <col min="16137" max="16137" width="16" style="3" customWidth="1"/>
    <col min="16138" max="16138" width="11" style="3" customWidth="1"/>
    <col min="16139" max="16139" width="11.85546875" style="3" customWidth="1"/>
    <col min="16140" max="16140" width="14.28515625" style="3" customWidth="1"/>
    <col min="16141" max="16141" width="12.5703125" style="3" customWidth="1"/>
    <col min="16142" max="16142" width="13.140625" style="3" customWidth="1"/>
    <col min="16143" max="16143" width="13" style="3" customWidth="1"/>
    <col min="16144" max="16144" width="16.42578125" style="3" customWidth="1"/>
    <col min="16145" max="16145" width="12.28515625" style="3" customWidth="1"/>
    <col min="16146" max="16146" width="17.7109375" style="3" customWidth="1"/>
    <col min="16147" max="16147" width="28.28515625" style="3" customWidth="1"/>
    <col min="16148" max="16148" width="14.85546875" style="3" customWidth="1"/>
    <col min="16149" max="16149" width="13.28515625" style="3" customWidth="1"/>
    <col min="16150" max="16150" width="23.42578125" style="3" customWidth="1"/>
    <col min="16151" max="16151" width="16.7109375" style="3" customWidth="1"/>
    <col min="16152" max="16152" width="20" style="3" customWidth="1"/>
    <col min="16153" max="16153" width="12.5703125" style="3" customWidth="1"/>
    <col min="16154" max="16155" width="11.140625" style="3" customWidth="1"/>
    <col min="16156" max="16156" width="11" style="3" customWidth="1"/>
    <col min="16157" max="16157" width="12.28515625" style="3" customWidth="1"/>
    <col min="16158" max="16158" width="14.42578125" style="3" customWidth="1"/>
    <col min="16159" max="16159" width="9.140625" style="3"/>
    <col min="16160" max="16160" width="11.140625" style="3" customWidth="1"/>
    <col min="16161" max="16163" width="9.140625" style="3"/>
    <col min="16164" max="16164" width="12.42578125" style="3" customWidth="1"/>
    <col min="16165" max="16167" width="9.140625" style="3"/>
    <col min="16168" max="16168" width="11" style="3" customWidth="1"/>
    <col min="16169" max="16171" width="9.140625" style="3"/>
    <col min="16172" max="16172" width="11" style="3" customWidth="1"/>
    <col min="16173" max="16176" width="9.140625" style="3"/>
    <col min="16177" max="16178" width="9.140625" style="3" customWidth="1"/>
    <col min="16179" max="16179" width="9.7109375" style="3" customWidth="1"/>
    <col min="16180" max="16180" width="12.7109375" style="3" customWidth="1"/>
    <col min="16181" max="16181" width="9.85546875" style="3" customWidth="1"/>
    <col min="16182" max="16182" width="10.7109375" style="3" customWidth="1"/>
    <col min="16183" max="16183" width="12.5703125" style="3" customWidth="1"/>
    <col min="16184" max="16185" width="9.140625" style="3"/>
    <col min="16186" max="16186" width="16.28515625" style="3" customWidth="1"/>
    <col min="16187" max="16187" width="15.42578125" style="3" customWidth="1"/>
    <col min="16188" max="16384" width="9.140625" style="3"/>
  </cols>
  <sheetData>
    <row r="1" spans="1:59" x14ac:dyDescent="0.25">
      <c r="A1" s="1" t="s">
        <v>0</v>
      </c>
      <c r="B1" s="1"/>
      <c r="C1" s="2"/>
      <c r="T1" s="4" t="s">
        <v>1</v>
      </c>
      <c r="BG1" s="4"/>
    </row>
    <row r="3" spans="1:59" ht="38.25" customHeight="1" x14ac:dyDescent="0.25">
      <c r="C3" s="3" t="s">
        <v>2</v>
      </c>
      <c r="G3" s="7" t="s">
        <v>3</v>
      </c>
      <c r="H3" s="7" t="s">
        <v>4</v>
      </c>
      <c r="P3" s="63" t="s">
        <v>5</v>
      </c>
      <c r="Q3" s="64"/>
      <c r="R3" s="65"/>
      <c r="T3" s="8" t="s">
        <v>6</v>
      </c>
      <c r="Y3" s="62" t="s">
        <v>7</v>
      </c>
      <c r="Z3" s="62"/>
      <c r="AA3" s="62"/>
      <c r="AB3" s="62"/>
      <c r="AD3" s="66" t="s">
        <v>8</v>
      </c>
      <c r="AE3" s="67"/>
      <c r="AF3" s="67"/>
      <c r="AG3" s="67"/>
      <c r="AH3" s="66" t="s">
        <v>9</v>
      </c>
      <c r="AI3" s="67"/>
      <c r="AJ3" s="67"/>
      <c r="AK3" s="67"/>
      <c r="AL3" s="66" t="s">
        <v>10</v>
      </c>
      <c r="AM3" s="67"/>
      <c r="AN3" s="67"/>
      <c r="AO3" s="67"/>
      <c r="AP3" s="66" t="s">
        <v>11</v>
      </c>
      <c r="AQ3" s="67"/>
      <c r="AR3" s="67"/>
      <c r="AS3" s="67"/>
      <c r="AT3" s="10"/>
      <c r="AW3" s="62" t="s">
        <v>12</v>
      </c>
      <c r="AX3" s="62"/>
      <c r="AY3" s="62"/>
      <c r="BD3" s="62" t="s">
        <v>13</v>
      </c>
      <c r="BE3" s="62"/>
      <c r="BF3" s="62"/>
      <c r="BG3" s="39"/>
    </row>
    <row r="4" spans="1:59" s="15" customFormat="1" ht="27.75" customHeight="1" x14ac:dyDescent="0.25">
      <c r="A4" s="11" t="s">
        <v>14</v>
      </c>
      <c r="B4" s="12" t="s">
        <v>15</v>
      </c>
      <c r="C4" s="12" t="s">
        <v>16</v>
      </c>
      <c r="D4" s="12" t="s">
        <v>17</v>
      </c>
      <c r="E4" s="11" t="s">
        <v>18</v>
      </c>
      <c r="F4" s="44" t="s">
        <v>754</v>
      </c>
      <c r="G4" s="11" t="s">
        <v>19</v>
      </c>
      <c r="H4" s="11" t="s">
        <v>20</v>
      </c>
      <c r="I4" s="11" t="s">
        <v>21</v>
      </c>
      <c r="J4" s="11" t="s">
        <v>22</v>
      </c>
      <c r="K4" s="11" t="s">
        <v>23</v>
      </c>
      <c r="L4" s="11" t="s">
        <v>24</v>
      </c>
      <c r="M4" s="11" t="s">
        <v>25</v>
      </c>
      <c r="N4" s="11" t="s">
        <v>26</v>
      </c>
      <c r="O4" s="11" t="s">
        <v>27</v>
      </c>
      <c r="P4" s="13" t="s">
        <v>28</v>
      </c>
      <c r="Q4" s="11" t="s">
        <v>29</v>
      </c>
      <c r="R4" s="14" t="s">
        <v>30</v>
      </c>
      <c r="S4" s="11" t="s">
        <v>31</v>
      </c>
      <c r="T4" s="11" t="s">
        <v>32</v>
      </c>
      <c r="U4" s="11" t="s">
        <v>33</v>
      </c>
      <c r="V4" s="11" t="s">
        <v>34</v>
      </c>
      <c r="W4" s="11" t="s">
        <v>35</v>
      </c>
      <c r="X4" s="11" t="s">
        <v>36</v>
      </c>
      <c r="Y4" s="11" t="s">
        <v>37</v>
      </c>
      <c r="Z4" s="11" t="s">
        <v>38</v>
      </c>
      <c r="AA4" s="11" t="s">
        <v>39</v>
      </c>
      <c r="AB4" s="11" t="s">
        <v>40</v>
      </c>
      <c r="AC4" s="11" t="s">
        <v>41</v>
      </c>
      <c r="AD4" s="11" t="s">
        <v>42</v>
      </c>
      <c r="AE4" s="11" t="s">
        <v>43</v>
      </c>
      <c r="AF4" s="11" t="s">
        <v>44</v>
      </c>
      <c r="AG4" s="11" t="s">
        <v>45</v>
      </c>
      <c r="AH4" s="11" t="s">
        <v>42</v>
      </c>
      <c r="AI4" s="11" t="s">
        <v>43</v>
      </c>
      <c r="AJ4" s="11" t="s">
        <v>44</v>
      </c>
      <c r="AK4" s="11" t="s">
        <v>45</v>
      </c>
      <c r="AL4" s="11" t="s">
        <v>42</v>
      </c>
      <c r="AM4" s="11" t="s">
        <v>43</v>
      </c>
      <c r="AN4" s="11" t="s">
        <v>44</v>
      </c>
      <c r="AO4" s="11" t="s">
        <v>45</v>
      </c>
      <c r="AP4" s="11" t="s">
        <v>42</v>
      </c>
      <c r="AQ4" s="11" t="s">
        <v>43</v>
      </c>
      <c r="AR4" s="11" t="s">
        <v>44</v>
      </c>
      <c r="AS4" s="11" t="s">
        <v>45</v>
      </c>
      <c r="AT4" s="11" t="s">
        <v>46</v>
      </c>
      <c r="AU4" s="11" t="s">
        <v>47</v>
      </c>
      <c r="AV4" s="11" t="s">
        <v>48</v>
      </c>
      <c r="AW4" s="11" t="s">
        <v>49</v>
      </c>
      <c r="AX4" s="11" t="s">
        <v>50</v>
      </c>
      <c r="AY4" s="11" t="s">
        <v>51</v>
      </c>
      <c r="AZ4" s="11" t="s">
        <v>52</v>
      </c>
      <c r="BA4" s="11" t="s">
        <v>53</v>
      </c>
      <c r="BB4" s="11" t="s">
        <v>54</v>
      </c>
      <c r="BC4" s="11" t="s">
        <v>55</v>
      </c>
      <c r="BD4" s="11" t="s">
        <v>56</v>
      </c>
      <c r="BE4" s="11" t="s">
        <v>57</v>
      </c>
      <c r="BF4" s="11" t="s">
        <v>58</v>
      </c>
      <c r="BG4" s="11" t="s">
        <v>59</v>
      </c>
    </row>
    <row r="5" spans="1:59" s="17" customFormat="1" ht="12.75" x14ac:dyDescent="0.25">
      <c r="A5" s="6" t="s">
        <v>60</v>
      </c>
      <c r="B5" s="3"/>
      <c r="C5" s="3"/>
      <c r="D5" s="3"/>
      <c r="E5" s="3" t="s">
        <v>61</v>
      </c>
      <c r="F5" s="43">
        <v>1</v>
      </c>
      <c r="G5" s="3" t="s">
        <v>62</v>
      </c>
      <c r="H5" s="3"/>
      <c r="I5" s="3" t="s">
        <v>63</v>
      </c>
      <c r="J5" s="3" t="s">
        <v>64</v>
      </c>
      <c r="K5" s="3">
        <v>2</v>
      </c>
      <c r="L5" s="3">
        <v>2</v>
      </c>
      <c r="M5" s="3" t="s">
        <v>65</v>
      </c>
      <c r="N5" s="3">
        <v>1</v>
      </c>
      <c r="O5" s="6"/>
      <c r="P5" s="6"/>
      <c r="Q5" s="6"/>
      <c r="R5" s="6"/>
      <c r="S5" s="6"/>
      <c r="T5" s="3" t="s">
        <v>61</v>
      </c>
      <c r="U5" s="3" t="s">
        <v>66</v>
      </c>
      <c r="V5" s="6" t="s">
        <v>66</v>
      </c>
      <c r="W5" s="6" t="s">
        <v>66</v>
      </c>
      <c r="X5" s="6" t="s">
        <v>66</v>
      </c>
      <c r="Y5" s="6" t="s">
        <v>66</v>
      </c>
      <c r="Z5" s="6" t="s">
        <v>66</v>
      </c>
      <c r="AA5" s="6" t="s">
        <v>66</v>
      </c>
      <c r="AB5" s="6" t="s">
        <v>66</v>
      </c>
      <c r="AC5" s="3" t="s">
        <v>67</v>
      </c>
      <c r="AD5" s="3" t="s">
        <v>68</v>
      </c>
      <c r="AE5" s="3" t="s">
        <v>69</v>
      </c>
      <c r="AF5" s="3" t="s">
        <v>66</v>
      </c>
      <c r="AG5" s="3" t="s">
        <v>70</v>
      </c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 t="s">
        <v>71</v>
      </c>
      <c r="BA5" s="3" t="s">
        <v>72</v>
      </c>
      <c r="BB5" s="5" t="s">
        <v>73</v>
      </c>
      <c r="BC5" s="3" t="s">
        <v>74</v>
      </c>
      <c r="BD5" s="16">
        <v>1</v>
      </c>
      <c r="BE5" s="39">
        <v>0</v>
      </c>
      <c r="BF5" s="39">
        <v>0</v>
      </c>
      <c r="BG5" s="40">
        <v>2</v>
      </c>
    </row>
    <row r="6" spans="1:59" s="17" customFormat="1" ht="12.75" x14ac:dyDescent="0.25">
      <c r="A6" s="6"/>
      <c r="B6" s="3"/>
      <c r="C6" s="3"/>
      <c r="D6" s="3"/>
      <c r="E6" s="3" t="s">
        <v>75</v>
      </c>
      <c r="F6" s="43">
        <v>2</v>
      </c>
      <c r="G6" s="3" t="s">
        <v>76</v>
      </c>
      <c r="H6" s="3"/>
      <c r="I6" s="3" t="s">
        <v>63</v>
      </c>
      <c r="J6" s="3" t="s">
        <v>77</v>
      </c>
      <c r="K6" s="3">
        <v>1</v>
      </c>
      <c r="L6" s="3">
        <v>2</v>
      </c>
      <c r="M6" s="3" t="s">
        <v>65</v>
      </c>
      <c r="N6" s="3">
        <v>1</v>
      </c>
      <c r="O6" s="6"/>
      <c r="P6" s="6"/>
      <c r="Q6" s="6"/>
      <c r="R6" s="6"/>
      <c r="S6" s="6"/>
      <c r="T6" s="3" t="s">
        <v>75</v>
      </c>
      <c r="U6" s="3" t="s">
        <v>66</v>
      </c>
      <c r="V6" s="6" t="s">
        <v>66</v>
      </c>
      <c r="W6" s="6" t="s">
        <v>66</v>
      </c>
      <c r="X6" s="6" t="s">
        <v>66</v>
      </c>
      <c r="Y6" s="6" t="s">
        <v>66</v>
      </c>
      <c r="Z6" s="6" t="s">
        <v>66</v>
      </c>
      <c r="AA6" s="6" t="s">
        <v>66</v>
      </c>
      <c r="AB6" s="6" t="s">
        <v>66</v>
      </c>
      <c r="AC6" s="3" t="s">
        <v>67</v>
      </c>
      <c r="AD6" s="6" t="s">
        <v>66</v>
      </c>
      <c r="AE6" s="6" t="s">
        <v>66</v>
      </c>
      <c r="AF6" s="6" t="s">
        <v>66</v>
      </c>
      <c r="AG6" s="6" t="s">
        <v>66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 t="s">
        <v>66</v>
      </c>
      <c r="BA6" s="3" t="s">
        <v>78</v>
      </c>
      <c r="BB6" s="18" t="s">
        <v>66</v>
      </c>
      <c r="BC6" s="6" t="s">
        <v>66</v>
      </c>
      <c r="BD6" s="16">
        <v>1</v>
      </c>
      <c r="BE6" s="39">
        <v>0</v>
      </c>
      <c r="BF6" s="39">
        <v>0</v>
      </c>
      <c r="BG6" s="40">
        <v>1</v>
      </c>
    </row>
    <row r="7" spans="1:59" x14ac:dyDescent="0.25">
      <c r="D7" s="3" t="s">
        <v>66</v>
      </c>
      <c r="E7" s="3" t="s">
        <v>79</v>
      </c>
      <c r="F7" s="43">
        <v>3</v>
      </c>
      <c r="G7" s="3" t="s">
        <v>80</v>
      </c>
      <c r="I7" s="3" t="s">
        <v>81</v>
      </c>
      <c r="J7" s="3" t="s">
        <v>64</v>
      </c>
      <c r="K7" s="3">
        <v>2</v>
      </c>
      <c r="L7" s="3">
        <v>2</v>
      </c>
      <c r="M7" s="3" t="s">
        <v>65</v>
      </c>
      <c r="N7" s="3">
        <v>1</v>
      </c>
      <c r="O7" s="6"/>
      <c r="P7" s="6"/>
      <c r="Q7" s="6"/>
      <c r="R7" s="6"/>
      <c r="S7" s="6"/>
      <c r="T7" s="3" t="s">
        <v>66</v>
      </c>
      <c r="U7" s="3" t="s">
        <v>66</v>
      </c>
      <c r="V7" s="6" t="s">
        <v>66</v>
      </c>
      <c r="W7" s="6" t="s">
        <v>66</v>
      </c>
      <c r="X7" s="6" t="s">
        <v>66</v>
      </c>
      <c r="Y7" s="6" t="s">
        <v>66</v>
      </c>
      <c r="Z7" s="6" t="s">
        <v>66</v>
      </c>
      <c r="AA7" s="6" t="s">
        <v>66</v>
      </c>
      <c r="AB7" s="6" t="s">
        <v>66</v>
      </c>
      <c r="AC7" s="6" t="s">
        <v>66</v>
      </c>
      <c r="AD7" s="6" t="s">
        <v>66</v>
      </c>
      <c r="AE7" s="6" t="s">
        <v>66</v>
      </c>
      <c r="AF7" s="6" t="s">
        <v>66</v>
      </c>
      <c r="AG7" s="6" t="s">
        <v>66</v>
      </c>
      <c r="AZ7" s="3" t="s">
        <v>66</v>
      </c>
      <c r="BA7" s="3" t="s">
        <v>82</v>
      </c>
      <c r="BB7" s="18" t="s">
        <v>66</v>
      </c>
      <c r="BC7" s="6" t="s">
        <v>66</v>
      </c>
      <c r="BD7" s="16">
        <v>1</v>
      </c>
      <c r="BE7" s="39">
        <v>0</v>
      </c>
      <c r="BF7" s="39">
        <v>0</v>
      </c>
      <c r="BG7" s="40">
        <v>2</v>
      </c>
    </row>
    <row r="8" spans="1:59" x14ac:dyDescent="0.25">
      <c r="A8" s="6" t="s">
        <v>83</v>
      </c>
      <c r="B8" s="3" t="s">
        <v>84</v>
      </c>
      <c r="C8" s="3" t="s">
        <v>85</v>
      </c>
      <c r="D8" s="3" t="s">
        <v>86</v>
      </c>
      <c r="E8" s="3" t="s">
        <v>79</v>
      </c>
      <c r="F8" s="43">
        <v>1</v>
      </c>
      <c r="G8" s="3">
        <v>876</v>
      </c>
      <c r="I8" s="3" t="s">
        <v>87</v>
      </c>
      <c r="J8" s="3" t="s">
        <v>88</v>
      </c>
      <c r="K8" s="3">
        <v>2</v>
      </c>
      <c r="L8" s="3">
        <v>2</v>
      </c>
      <c r="M8" s="3" t="s">
        <v>65</v>
      </c>
      <c r="N8" s="3">
        <v>1</v>
      </c>
      <c r="T8" s="3" t="s">
        <v>79</v>
      </c>
      <c r="U8" s="3" t="s">
        <v>89</v>
      </c>
      <c r="V8" s="3" t="s">
        <v>66</v>
      </c>
      <c r="W8" s="3" t="s">
        <v>66</v>
      </c>
      <c r="X8" s="3" t="s">
        <v>90</v>
      </c>
      <c r="Y8" s="3" t="s">
        <v>66</v>
      </c>
      <c r="Z8" s="3" t="s">
        <v>66</v>
      </c>
      <c r="AA8" s="3" t="s">
        <v>66</v>
      </c>
      <c r="AB8" s="3" t="s">
        <v>66</v>
      </c>
      <c r="AC8" s="3" t="s">
        <v>67</v>
      </c>
      <c r="AD8" s="3" t="s">
        <v>68</v>
      </c>
      <c r="AE8" s="3" t="s">
        <v>91</v>
      </c>
      <c r="AF8" s="3" t="s">
        <v>92</v>
      </c>
      <c r="AG8" s="3" t="s">
        <v>70</v>
      </c>
      <c r="AZ8" s="3" t="s">
        <v>93</v>
      </c>
      <c r="BA8" s="3" t="s">
        <v>94</v>
      </c>
      <c r="BB8" s="5" t="s">
        <v>95</v>
      </c>
      <c r="BC8" s="3" t="s">
        <v>96</v>
      </c>
      <c r="BD8" s="16">
        <v>0.6</v>
      </c>
      <c r="BE8" s="16">
        <v>0.4</v>
      </c>
      <c r="BF8" s="40">
        <v>0</v>
      </c>
      <c r="BG8" s="40">
        <v>3</v>
      </c>
    </row>
    <row r="9" spans="1:59" x14ac:dyDescent="0.25">
      <c r="BD9" s="16"/>
      <c r="BE9" s="16"/>
    </row>
    <row r="10" spans="1:59" x14ac:dyDescent="0.25">
      <c r="A10" s="6" t="s">
        <v>97</v>
      </c>
      <c r="B10" s="3" t="s">
        <v>98</v>
      </c>
      <c r="C10" s="3" t="s">
        <v>99</v>
      </c>
      <c r="D10" s="3">
        <v>1607</v>
      </c>
      <c r="E10" s="3" t="s">
        <v>100</v>
      </c>
      <c r="F10" s="43">
        <v>1</v>
      </c>
      <c r="G10" s="3">
        <v>2043</v>
      </c>
      <c r="I10" s="3" t="s">
        <v>101</v>
      </c>
      <c r="J10" s="3" t="s">
        <v>77</v>
      </c>
      <c r="K10" s="3">
        <v>1</v>
      </c>
      <c r="L10" s="3">
        <v>2</v>
      </c>
      <c r="P10" s="3">
        <v>0</v>
      </c>
      <c r="Q10" s="19" t="s">
        <v>102</v>
      </c>
      <c r="R10" s="20" t="s">
        <v>102</v>
      </c>
      <c r="S10" s="3" t="s">
        <v>102</v>
      </c>
      <c r="X10" s="19" t="s">
        <v>103</v>
      </c>
      <c r="AC10" s="3" t="s">
        <v>64</v>
      </c>
      <c r="AD10" s="3" t="s">
        <v>104</v>
      </c>
      <c r="AE10" s="3" t="s">
        <v>105</v>
      </c>
      <c r="AF10" s="3" t="s">
        <v>92</v>
      </c>
      <c r="AG10" s="3" t="s">
        <v>106</v>
      </c>
      <c r="AK10" s="3" t="s">
        <v>102</v>
      </c>
      <c r="AW10" s="3" t="s">
        <v>107</v>
      </c>
      <c r="AZ10" s="3" t="s">
        <v>108</v>
      </c>
      <c r="BA10" s="3" t="s">
        <v>109</v>
      </c>
      <c r="BB10" s="3"/>
      <c r="BC10" s="3" t="s">
        <v>74</v>
      </c>
      <c r="BD10" s="16">
        <v>0.4</v>
      </c>
      <c r="BE10" s="16">
        <v>0.6</v>
      </c>
      <c r="BG10" s="40">
        <v>2</v>
      </c>
    </row>
    <row r="11" spans="1:59" x14ac:dyDescent="0.25">
      <c r="E11" s="3" t="s">
        <v>100</v>
      </c>
      <c r="F11" s="43">
        <v>2</v>
      </c>
      <c r="G11" s="3">
        <v>319</v>
      </c>
      <c r="I11" s="3" t="s">
        <v>101</v>
      </c>
      <c r="J11" s="3" t="s">
        <v>77</v>
      </c>
      <c r="K11" s="3">
        <v>1</v>
      </c>
      <c r="L11" s="3">
        <v>2</v>
      </c>
      <c r="Q11" s="19" t="s">
        <v>102</v>
      </c>
      <c r="R11" s="20" t="s">
        <v>102</v>
      </c>
      <c r="S11" s="3" t="s">
        <v>102</v>
      </c>
      <c r="X11" s="19" t="s">
        <v>103</v>
      </c>
      <c r="AC11" s="3" t="s">
        <v>64</v>
      </c>
      <c r="AD11" s="3" t="s">
        <v>104</v>
      </c>
      <c r="AE11" s="3" t="s">
        <v>110</v>
      </c>
      <c r="AF11" s="3" t="s">
        <v>92</v>
      </c>
      <c r="AG11" s="3" t="s">
        <v>106</v>
      </c>
      <c r="AK11" s="3" t="s">
        <v>102</v>
      </c>
      <c r="AW11" s="3" t="s">
        <v>107</v>
      </c>
      <c r="AZ11" s="3" t="s">
        <v>111</v>
      </c>
      <c r="BA11" s="3" t="s">
        <v>109</v>
      </c>
      <c r="BB11" s="3"/>
      <c r="BC11" s="3" t="s">
        <v>74</v>
      </c>
      <c r="BD11" s="16">
        <v>0.4</v>
      </c>
      <c r="BE11" s="16">
        <v>0.6</v>
      </c>
      <c r="BG11" s="40">
        <v>2</v>
      </c>
    </row>
    <row r="12" spans="1:59" x14ac:dyDescent="0.25">
      <c r="E12" s="3" t="s">
        <v>100</v>
      </c>
      <c r="F12" s="43">
        <v>3</v>
      </c>
      <c r="G12" s="3">
        <v>695</v>
      </c>
      <c r="I12" s="3" t="s">
        <v>101</v>
      </c>
      <c r="J12" s="3" t="s">
        <v>64</v>
      </c>
      <c r="K12" s="3">
        <v>1</v>
      </c>
      <c r="L12" s="3">
        <v>2</v>
      </c>
      <c r="Q12" s="19" t="s">
        <v>102</v>
      </c>
      <c r="R12" s="20" t="s">
        <v>102</v>
      </c>
      <c r="S12" s="3" t="s">
        <v>102</v>
      </c>
      <c r="X12" s="19" t="s">
        <v>103</v>
      </c>
      <c r="AC12" s="3" t="s">
        <v>112</v>
      </c>
      <c r="AD12" s="3" t="s">
        <v>104</v>
      </c>
      <c r="AE12" s="3" t="s">
        <v>105</v>
      </c>
      <c r="AF12" s="3" t="s">
        <v>92</v>
      </c>
      <c r="AG12" s="3" t="s">
        <v>106</v>
      </c>
      <c r="AK12" s="3" t="s">
        <v>102</v>
      </c>
      <c r="AW12" s="3" t="s">
        <v>107</v>
      </c>
      <c r="AZ12" s="3" t="s">
        <v>113</v>
      </c>
      <c r="BA12" s="3" t="s">
        <v>114</v>
      </c>
      <c r="BB12" s="3"/>
      <c r="BC12" s="3" t="s">
        <v>115</v>
      </c>
      <c r="BD12" s="16">
        <v>0.4</v>
      </c>
      <c r="BE12" s="16">
        <v>0.6</v>
      </c>
      <c r="BG12" s="40">
        <v>2</v>
      </c>
    </row>
    <row r="13" spans="1:59" x14ac:dyDescent="0.25">
      <c r="S13" s="3" t="s">
        <v>102</v>
      </c>
      <c r="X13" s="19"/>
      <c r="BB13" s="3"/>
    </row>
    <row r="14" spans="1:59" x14ac:dyDescent="0.25">
      <c r="A14" s="6" t="s">
        <v>116</v>
      </c>
      <c r="B14" s="3" t="s">
        <v>117</v>
      </c>
      <c r="C14" s="3" t="s">
        <v>118</v>
      </c>
      <c r="D14" s="3" t="s">
        <v>119</v>
      </c>
      <c r="E14" s="3" t="s">
        <v>120</v>
      </c>
      <c r="F14" s="43">
        <v>1</v>
      </c>
      <c r="G14" s="3" t="s">
        <v>121</v>
      </c>
      <c r="I14" s="3" t="s">
        <v>87</v>
      </c>
      <c r="J14" s="3" t="s">
        <v>77</v>
      </c>
      <c r="K14" s="3">
        <v>1</v>
      </c>
      <c r="L14" s="3">
        <v>2</v>
      </c>
      <c r="M14" s="3" t="s">
        <v>65</v>
      </c>
      <c r="N14" s="3">
        <v>1</v>
      </c>
      <c r="T14" s="3" t="s">
        <v>120</v>
      </c>
      <c r="U14" s="3" t="s">
        <v>122</v>
      </c>
      <c r="V14" s="3" t="s">
        <v>66</v>
      </c>
      <c r="W14" s="3" t="s">
        <v>66</v>
      </c>
      <c r="X14" s="3" t="s">
        <v>90</v>
      </c>
      <c r="Y14" s="3" t="s">
        <v>66</v>
      </c>
      <c r="Z14" s="3" t="s">
        <v>66</v>
      </c>
      <c r="AA14" s="3" t="s">
        <v>66</v>
      </c>
      <c r="AB14" s="3" t="s">
        <v>66</v>
      </c>
      <c r="AC14" s="3" t="s">
        <v>123</v>
      </c>
      <c r="AD14" s="3" t="s">
        <v>68</v>
      </c>
      <c r="AE14" s="3" t="s">
        <v>66</v>
      </c>
      <c r="AF14" s="3" t="s">
        <v>124</v>
      </c>
      <c r="AG14" s="3" t="s">
        <v>125</v>
      </c>
      <c r="AZ14" s="3" t="s">
        <v>66</v>
      </c>
      <c r="BA14" s="3" t="s">
        <v>94</v>
      </c>
      <c r="BB14" s="5" t="s">
        <v>126</v>
      </c>
      <c r="BC14" s="3">
        <v>0</v>
      </c>
      <c r="BD14" s="16">
        <v>0.7</v>
      </c>
      <c r="BE14" s="16">
        <v>0.3</v>
      </c>
      <c r="BF14" s="40">
        <v>0</v>
      </c>
      <c r="BG14" s="40">
        <v>2</v>
      </c>
    </row>
    <row r="15" spans="1:59" x14ac:dyDescent="0.25">
      <c r="E15" s="3" t="s">
        <v>127</v>
      </c>
      <c r="F15" s="43">
        <v>2</v>
      </c>
      <c r="G15" s="3" t="s">
        <v>128</v>
      </c>
      <c r="I15" s="3" t="s">
        <v>87</v>
      </c>
      <c r="J15" s="3" t="s">
        <v>77</v>
      </c>
      <c r="K15" s="3">
        <v>1</v>
      </c>
      <c r="L15" s="3">
        <v>2</v>
      </c>
      <c r="M15" s="3" t="s">
        <v>65</v>
      </c>
      <c r="N15" s="3">
        <v>1</v>
      </c>
      <c r="T15" s="3" t="s">
        <v>127</v>
      </c>
      <c r="U15" s="3" t="s">
        <v>122</v>
      </c>
      <c r="V15" s="3" t="s">
        <v>66</v>
      </c>
      <c r="W15" s="3" t="s">
        <v>66</v>
      </c>
      <c r="X15" s="3" t="s">
        <v>129</v>
      </c>
      <c r="Y15" s="3" t="s">
        <v>66</v>
      </c>
      <c r="Z15" s="3" t="s">
        <v>66</v>
      </c>
      <c r="AA15" s="3" t="s">
        <v>66</v>
      </c>
      <c r="AB15" s="3" t="s">
        <v>66</v>
      </c>
      <c r="AC15" s="3" t="s">
        <v>130</v>
      </c>
      <c r="AD15" s="3" t="s">
        <v>131</v>
      </c>
      <c r="AE15" s="3" t="s">
        <v>66</v>
      </c>
      <c r="AF15" s="3" t="s">
        <v>124</v>
      </c>
      <c r="AG15" s="3" t="s">
        <v>125</v>
      </c>
      <c r="AZ15" s="3" t="s">
        <v>132</v>
      </c>
      <c r="BA15" s="3" t="s">
        <v>133</v>
      </c>
      <c r="BB15" s="5" t="s">
        <v>126</v>
      </c>
      <c r="BC15" s="3">
        <v>0</v>
      </c>
      <c r="BD15" s="16">
        <v>0.4</v>
      </c>
      <c r="BE15" s="16">
        <v>0.6</v>
      </c>
      <c r="BF15" s="40">
        <v>0</v>
      </c>
      <c r="BG15" s="40">
        <v>2</v>
      </c>
    </row>
    <row r="16" spans="1:59" x14ac:dyDescent="0.25">
      <c r="E16" s="3" t="s">
        <v>134</v>
      </c>
      <c r="F16" s="43">
        <v>3</v>
      </c>
      <c r="G16" s="3" t="s">
        <v>135</v>
      </c>
      <c r="I16" s="3" t="s">
        <v>87</v>
      </c>
      <c r="J16" s="3" t="s">
        <v>77</v>
      </c>
      <c r="K16" s="3">
        <v>1</v>
      </c>
      <c r="L16" s="3">
        <v>2</v>
      </c>
      <c r="M16" s="3" t="s">
        <v>65</v>
      </c>
      <c r="N16" s="3">
        <v>1</v>
      </c>
      <c r="T16" s="3" t="s">
        <v>134</v>
      </c>
      <c r="U16" s="3" t="s">
        <v>122</v>
      </c>
      <c r="V16" s="3" t="s">
        <v>66</v>
      </c>
      <c r="W16" s="3" t="s">
        <v>66</v>
      </c>
      <c r="X16" s="3" t="s">
        <v>129</v>
      </c>
      <c r="Y16" s="3" t="s">
        <v>66</v>
      </c>
      <c r="Z16" s="3" t="s">
        <v>66</v>
      </c>
      <c r="AA16" s="3" t="s">
        <v>66</v>
      </c>
      <c r="AB16" s="3" t="s">
        <v>66</v>
      </c>
      <c r="AC16" s="3" t="s">
        <v>130</v>
      </c>
      <c r="AD16" s="3" t="s">
        <v>68</v>
      </c>
      <c r="AE16" s="3" t="s">
        <v>66</v>
      </c>
      <c r="AF16" s="3" t="s">
        <v>124</v>
      </c>
      <c r="AG16" s="3" t="s">
        <v>125</v>
      </c>
      <c r="AZ16" s="3" t="s">
        <v>136</v>
      </c>
      <c r="BA16" s="3" t="s">
        <v>94</v>
      </c>
      <c r="BB16" s="5" t="s">
        <v>137</v>
      </c>
      <c r="BC16" s="3">
        <v>0</v>
      </c>
      <c r="BD16" s="16">
        <v>1</v>
      </c>
      <c r="BE16" s="16">
        <v>0</v>
      </c>
      <c r="BF16" s="40">
        <v>0</v>
      </c>
      <c r="BG16" s="40">
        <v>2</v>
      </c>
    </row>
    <row r="17" spans="1:59" x14ac:dyDescent="0.25">
      <c r="A17" s="6" t="s">
        <v>138</v>
      </c>
      <c r="B17" s="3" t="s">
        <v>139</v>
      </c>
      <c r="C17" s="3" t="s">
        <v>140</v>
      </c>
      <c r="D17" s="3" t="s">
        <v>141</v>
      </c>
      <c r="E17" s="3" t="s">
        <v>79</v>
      </c>
      <c r="F17" s="43">
        <v>1</v>
      </c>
      <c r="G17" s="3" t="s">
        <v>142</v>
      </c>
      <c r="I17" s="3" t="s">
        <v>87</v>
      </c>
      <c r="J17" s="3" t="s">
        <v>64</v>
      </c>
      <c r="K17" s="3">
        <v>2</v>
      </c>
      <c r="L17" s="3">
        <v>2</v>
      </c>
      <c r="M17" s="3" t="s">
        <v>65</v>
      </c>
      <c r="N17" s="3">
        <v>1</v>
      </c>
      <c r="O17" s="6"/>
      <c r="P17" s="6"/>
      <c r="Q17" s="6"/>
      <c r="R17" s="6"/>
      <c r="S17" s="6"/>
      <c r="T17" s="3" t="s">
        <v>79</v>
      </c>
      <c r="U17" s="3" t="s">
        <v>66</v>
      </c>
      <c r="V17" s="3" t="s">
        <v>66</v>
      </c>
      <c r="W17" s="3" t="s">
        <v>66</v>
      </c>
      <c r="X17" s="3" t="s">
        <v>90</v>
      </c>
      <c r="Y17" s="3" t="s">
        <v>66</v>
      </c>
      <c r="Z17" s="3" t="s">
        <v>66</v>
      </c>
      <c r="AA17" s="3" t="s">
        <v>66</v>
      </c>
      <c r="AB17" s="3" t="s">
        <v>66</v>
      </c>
      <c r="AC17" s="3" t="s">
        <v>123</v>
      </c>
      <c r="AD17" s="3" t="s">
        <v>143</v>
      </c>
      <c r="AE17" s="3" t="s">
        <v>66</v>
      </c>
      <c r="AF17" s="3" t="s">
        <v>92</v>
      </c>
      <c r="AG17" s="3" t="s">
        <v>70</v>
      </c>
      <c r="AZ17" s="3" t="s">
        <v>144</v>
      </c>
      <c r="BA17" s="3" t="s">
        <v>145</v>
      </c>
      <c r="BB17" s="5" t="s">
        <v>146</v>
      </c>
      <c r="BC17" s="3" t="s">
        <v>147</v>
      </c>
      <c r="BD17" s="16">
        <v>0.5</v>
      </c>
      <c r="BE17" s="16">
        <v>0.5</v>
      </c>
      <c r="BF17" s="40">
        <v>0</v>
      </c>
      <c r="BG17" s="40">
        <v>2</v>
      </c>
    </row>
    <row r="18" spans="1:59" x14ac:dyDescent="0.25">
      <c r="D18" s="3" t="s">
        <v>66</v>
      </c>
      <c r="E18" s="3" t="s">
        <v>148</v>
      </c>
      <c r="F18" s="43">
        <v>2</v>
      </c>
      <c r="G18" s="3" t="s">
        <v>149</v>
      </c>
      <c r="I18" s="3" t="s">
        <v>87</v>
      </c>
      <c r="J18" s="3" t="s">
        <v>64</v>
      </c>
      <c r="K18" s="3">
        <v>2</v>
      </c>
      <c r="L18" s="3">
        <v>2</v>
      </c>
      <c r="M18" s="3" t="s">
        <v>65</v>
      </c>
      <c r="N18" s="3">
        <v>1</v>
      </c>
      <c r="T18" s="3" t="s">
        <v>150</v>
      </c>
      <c r="U18" s="3" t="s">
        <v>66</v>
      </c>
      <c r="V18" s="3" t="s">
        <v>66</v>
      </c>
      <c r="W18" s="3" t="s">
        <v>66</v>
      </c>
      <c r="X18" s="3" t="s">
        <v>90</v>
      </c>
      <c r="Y18" s="3" t="s">
        <v>66</v>
      </c>
      <c r="Z18" s="3" t="s">
        <v>66</v>
      </c>
      <c r="AA18" s="3" t="s">
        <v>66</v>
      </c>
      <c r="AB18" s="3" t="s">
        <v>66</v>
      </c>
      <c r="AC18" s="3" t="s">
        <v>123</v>
      </c>
      <c r="AD18" s="3" t="s">
        <v>68</v>
      </c>
      <c r="AE18" s="3" t="s">
        <v>66</v>
      </c>
      <c r="AF18" s="3" t="s">
        <v>92</v>
      </c>
      <c r="AG18" s="3" t="s">
        <v>70</v>
      </c>
      <c r="AZ18" s="3" t="s">
        <v>151</v>
      </c>
      <c r="BA18" s="3" t="s">
        <v>145</v>
      </c>
      <c r="BB18" s="5" t="s">
        <v>115</v>
      </c>
      <c r="BC18" s="3" t="s">
        <v>115</v>
      </c>
      <c r="BD18" s="16">
        <v>0.5</v>
      </c>
      <c r="BE18" s="40">
        <v>0</v>
      </c>
      <c r="BF18" s="40">
        <v>0</v>
      </c>
      <c r="BG18" s="40">
        <v>2</v>
      </c>
    </row>
    <row r="19" spans="1:59" x14ac:dyDescent="0.25">
      <c r="A19" s="6" t="s">
        <v>152</v>
      </c>
      <c r="B19" s="3" t="s">
        <v>153</v>
      </c>
      <c r="C19" s="3" t="s">
        <v>154</v>
      </c>
      <c r="D19" s="3" t="s">
        <v>155</v>
      </c>
      <c r="E19" s="3" t="s">
        <v>156</v>
      </c>
      <c r="F19" s="43">
        <v>1</v>
      </c>
      <c r="G19" s="3" t="s">
        <v>157</v>
      </c>
      <c r="I19" s="3" t="s">
        <v>87</v>
      </c>
      <c r="J19" s="3" t="s">
        <v>88</v>
      </c>
      <c r="K19" s="3">
        <v>2</v>
      </c>
      <c r="L19" s="3">
        <v>2</v>
      </c>
      <c r="M19" s="3" t="s">
        <v>65</v>
      </c>
      <c r="N19" s="3">
        <v>1</v>
      </c>
      <c r="T19" s="3" t="s">
        <v>156</v>
      </c>
      <c r="U19" s="3" t="s">
        <v>122</v>
      </c>
      <c r="V19" s="3" t="s">
        <v>158</v>
      </c>
      <c r="W19" s="3" t="s">
        <v>66</v>
      </c>
      <c r="X19" s="3" t="s">
        <v>90</v>
      </c>
      <c r="Y19" s="3" t="s">
        <v>159</v>
      </c>
      <c r="Z19" s="3" t="s">
        <v>160</v>
      </c>
      <c r="AA19" s="3" t="s">
        <v>127</v>
      </c>
      <c r="AB19" s="3" t="s">
        <v>75</v>
      </c>
      <c r="AC19" s="3" t="s">
        <v>161</v>
      </c>
      <c r="AD19" s="3" t="s">
        <v>68</v>
      </c>
      <c r="AE19" s="3" t="s">
        <v>162</v>
      </c>
      <c r="AF19" s="3" t="s">
        <v>92</v>
      </c>
      <c r="AG19" s="3" t="s">
        <v>70</v>
      </c>
      <c r="AZ19" s="3" t="s">
        <v>163</v>
      </c>
      <c r="BA19" s="3" t="s">
        <v>115</v>
      </c>
      <c r="BB19" s="5" t="s">
        <v>164</v>
      </c>
      <c r="BC19" s="3" t="s">
        <v>115</v>
      </c>
      <c r="BD19" s="16">
        <v>0.8</v>
      </c>
      <c r="BE19" s="16">
        <v>0.2</v>
      </c>
      <c r="BF19" s="40">
        <v>0</v>
      </c>
      <c r="BG19" s="40">
        <v>2</v>
      </c>
    </row>
    <row r="20" spans="1:59" x14ac:dyDescent="0.25">
      <c r="E20" s="3" t="s">
        <v>160</v>
      </c>
      <c r="F20" s="43">
        <v>2</v>
      </c>
      <c r="G20" s="3" t="s">
        <v>165</v>
      </c>
      <c r="I20" s="3" t="s">
        <v>87</v>
      </c>
      <c r="J20" s="3" t="s">
        <v>64</v>
      </c>
      <c r="K20" s="3">
        <v>2</v>
      </c>
      <c r="L20" s="3">
        <v>2</v>
      </c>
      <c r="M20" s="3" t="s">
        <v>65</v>
      </c>
      <c r="N20" s="3">
        <v>1</v>
      </c>
      <c r="T20" s="3" t="s">
        <v>160</v>
      </c>
      <c r="U20" s="3" t="s">
        <v>122</v>
      </c>
      <c r="V20" s="3" t="s">
        <v>166</v>
      </c>
      <c r="W20" s="3" t="s">
        <v>66</v>
      </c>
      <c r="X20" s="3" t="s">
        <v>90</v>
      </c>
      <c r="Y20" s="3" t="s">
        <v>66</v>
      </c>
      <c r="Z20" s="3" t="s">
        <v>160</v>
      </c>
      <c r="AA20" s="3" t="s">
        <v>167</v>
      </c>
      <c r="AB20" s="3" t="s">
        <v>160</v>
      </c>
      <c r="AC20" s="3" t="s">
        <v>168</v>
      </c>
      <c r="AD20" s="3" t="s">
        <v>68</v>
      </c>
      <c r="AE20" s="3" t="s">
        <v>169</v>
      </c>
      <c r="AF20" s="3" t="s">
        <v>92</v>
      </c>
      <c r="AG20" s="3" t="s">
        <v>70</v>
      </c>
      <c r="AZ20" s="3" t="s">
        <v>170</v>
      </c>
      <c r="BA20" s="3" t="s">
        <v>171</v>
      </c>
      <c r="BB20" s="5" t="s">
        <v>172</v>
      </c>
      <c r="BC20" s="3" t="s">
        <v>173</v>
      </c>
      <c r="BD20" s="16">
        <v>1</v>
      </c>
      <c r="BE20" s="16">
        <v>0</v>
      </c>
      <c r="BF20" s="40">
        <v>0</v>
      </c>
      <c r="BG20" s="40">
        <v>2</v>
      </c>
    </row>
    <row r="21" spans="1:59" x14ac:dyDescent="0.25">
      <c r="E21" s="3" t="s">
        <v>174</v>
      </c>
      <c r="F21" s="43">
        <v>3</v>
      </c>
      <c r="G21" s="3" t="s">
        <v>175</v>
      </c>
      <c r="I21" s="3" t="s">
        <v>87</v>
      </c>
      <c r="J21" s="3" t="s">
        <v>77</v>
      </c>
      <c r="K21" s="3">
        <v>2</v>
      </c>
      <c r="L21" s="3">
        <v>2</v>
      </c>
      <c r="M21" s="3" t="s">
        <v>65</v>
      </c>
      <c r="N21" s="3">
        <v>1</v>
      </c>
      <c r="T21" s="3" t="s">
        <v>174</v>
      </c>
      <c r="U21" s="3" t="s">
        <v>122</v>
      </c>
      <c r="V21" s="3" t="s">
        <v>66</v>
      </c>
      <c r="W21" s="3" t="s">
        <v>66</v>
      </c>
      <c r="X21" s="3" t="s">
        <v>90</v>
      </c>
      <c r="Y21" s="3" t="s">
        <v>66</v>
      </c>
      <c r="Z21" s="3" t="s">
        <v>174</v>
      </c>
      <c r="AA21" s="3" t="s">
        <v>160</v>
      </c>
      <c r="AB21" s="3" t="s">
        <v>176</v>
      </c>
      <c r="AC21" s="3" t="s">
        <v>161</v>
      </c>
      <c r="AD21" s="3" t="s">
        <v>68</v>
      </c>
      <c r="AE21" s="3" t="s">
        <v>162</v>
      </c>
      <c r="AF21" s="3" t="s">
        <v>92</v>
      </c>
      <c r="AG21" s="3" t="s">
        <v>70</v>
      </c>
      <c r="AZ21" s="3" t="s">
        <v>144</v>
      </c>
      <c r="BA21" s="3" t="s">
        <v>74</v>
      </c>
      <c r="BB21" s="5" t="s">
        <v>177</v>
      </c>
      <c r="BC21" s="3" t="s">
        <v>66</v>
      </c>
      <c r="BD21" s="16">
        <v>1</v>
      </c>
      <c r="BE21" s="16">
        <v>0</v>
      </c>
      <c r="BF21" s="40">
        <v>0</v>
      </c>
      <c r="BG21" s="40">
        <v>2</v>
      </c>
    </row>
    <row r="22" spans="1:59" x14ac:dyDescent="0.25">
      <c r="AC22" s="3" t="s">
        <v>168</v>
      </c>
      <c r="AZ22" s="3" t="s">
        <v>66</v>
      </c>
      <c r="BA22" s="3" t="s">
        <v>66</v>
      </c>
      <c r="BB22" s="5" t="s">
        <v>66</v>
      </c>
      <c r="BC22" s="3" t="s">
        <v>66</v>
      </c>
      <c r="BD22" s="40" t="s">
        <v>66</v>
      </c>
      <c r="BE22" s="40" t="s">
        <v>66</v>
      </c>
      <c r="BF22" s="40" t="s">
        <v>66</v>
      </c>
      <c r="BG22" s="40" t="s">
        <v>66</v>
      </c>
    </row>
    <row r="23" spans="1:59" x14ac:dyDescent="0.25">
      <c r="E23" s="3" t="s">
        <v>178</v>
      </c>
      <c r="F23" s="43">
        <v>4</v>
      </c>
      <c r="G23" s="3" t="s">
        <v>179</v>
      </c>
      <c r="I23" s="3" t="s">
        <v>87</v>
      </c>
      <c r="J23" s="3" t="s">
        <v>77</v>
      </c>
      <c r="K23" s="3">
        <v>2</v>
      </c>
      <c r="L23" s="3">
        <v>2</v>
      </c>
      <c r="M23" s="3" t="s">
        <v>65</v>
      </c>
      <c r="N23" s="3">
        <v>1</v>
      </c>
      <c r="T23" s="3" t="s">
        <v>178</v>
      </c>
      <c r="U23" s="3" t="s">
        <v>180</v>
      </c>
      <c r="V23" s="3" t="s">
        <v>166</v>
      </c>
      <c r="X23" s="3" t="s">
        <v>90</v>
      </c>
      <c r="Y23" s="3" t="s">
        <v>66</v>
      </c>
      <c r="Z23" s="3" t="s">
        <v>66</v>
      </c>
      <c r="AA23" s="3" t="s">
        <v>66</v>
      </c>
      <c r="AB23" s="3" t="s">
        <v>66</v>
      </c>
      <c r="AC23" s="3" t="s">
        <v>181</v>
      </c>
      <c r="AD23" s="3" t="s">
        <v>68</v>
      </c>
      <c r="AE23" s="3" t="s">
        <v>66</v>
      </c>
      <c r="AF23" s="3" t="s">
        <v>182</v>
      </c>
      <c r="AG23" s="3" t="s">
        <v>70</v>
      </c>
      <c r="AZ23" s="3" t="s">
        <v>66</v>
      </c>
      <c r="BA23" s="3" t="s">
        <v>66</v>
      </c>
      <c r="BB23" s="5" t="s">
        <v>66</v>
      </c>
      <c r="BC23" s="3" t="s">
        <v>66</v>
      </c>
      <c r="BD23" s="40" t="s">
        <v>66</v>
      </c>
      <c r="BE23" s="40" t="s">
        <v>66</v>
      </c>
      <c r="BF23" s="40" t="s">
        <v>66</v>
      </c>
      <c r="BG23" s="40">
        <v>2</v>
      </c>
    </row>
    <row r="24" spans="1:59" x14ac:dyDescent="0.25">
      <c r="A24" s="6" t="s">
        <v>183</v>
      </c>
      <c r="B24" s="3" t="s">
        <v>184</v>
      </c>
      <c r="C24" s="3" t="s">
        <v>185</v>
      </c>
      <c r="D24" s="3" t="s">
        <v>186</v>
      </c>
      <c r="E24" s="3" t="s">
        <v>187</v>
      </c>
      <c r="F24" s="43">
        <v>1</v>
      </c>
      <c r="G24" s="3" t="s">
        <v>188</v>
      </c>
      <c r="I24" s="3" t="s">
        <v>87</v>
      </c>
      <c r="J24" s="3" t="s">
        <v>64</v>
      </c>
      <c r="K24" s="3">
        <v>2</v>
      </c>
      <c r="L24" s="3">
        <v>2</v>
      </c>
      <c r="M24" s="3" t="s">
        <v>65</v>
      </c>
      <c r="N24" s="3">
        <v>1</v>
      </c>
      <c r="T24" s="3" t="s">
        <v>187</v>
      </c>
      <c r="U24" s="3" t="s">
        <v>122</v>
      </c>
      <c r="V24" s="3" t="s">
        <v>66</v>
      </c>
      <c r="W24" s="3" t="s">
        <v>66</v>
      </c>
      <c r="X24" s="3" t="s">
        <v>90</v>
      </c>
      <c r="AC24" s="3" t="s">
        <v>189</v>
      </c>
      <c r="AD24" s="3" t="s">
        <v>68</v>
      </c>
      <c r="AE24" s="3" t="s">
        <v>173</v>
      </c>
      <c r="AF24" s="3" t="s">
        <v>92</v>
      </c>
      <c r="AG24" s="3" t="s">
        <v>190</v>
      </c>
      <c r="AZ24" s="3" t="s">
        <v>191</v>
      </c>
      <c r="BA24" s="3" t="s">
        <v>171</v>
      </c>
      <c r="BB24" s="5" t="s">
        <v>95</v>
      </c>
      <c r="BC24" s="3" t="s">
        <v>115</v>
      </c>
      <c r="BD24" s="16">
        <v>1</v>
      </c>
      <c r="BE24" s="16">
        <v>0.25</v>
      </c>
      <c r="BF24" s="16">
        <v>0.75</v>
      </c>
      <c r="BG24" s="40">
        <v>3</v>
      </c>
    </row>
    <row r="25" spans="1:59" x14ac:dyDescent="0.25">
      <c r="E25" s="3" t="s">
        <v>176</v>
      </c>
      <c r="F25" s="43">
        <v>2</v>
      </c>
      <c r="G25" s="3" t="s">
        <v>192</v>
      </c>
      <c r="I25" s="3" t="s">
        <v>87</v>
      </c>
      <c r="J25" s="3" t="s">
        <v>64</v>
      </c>
      <c r="K25" s="3">
        <v>2</v>
      </c>
      <c r="L25" s="3">
        <v>2</v>
      </c>
      <c r="M25" s="3" t="s">
        <v>65</v>
      </c>
      <c r="N25" s="3">
        <v>1</v>
      </c>
      <c r="T25" s="3" t="s">
        <v>176</v>
      </c>
      <c r="U25" s="3" t="s">
        <v>66</v>
      </c>
      <c r="X25" s="3" t="s">
        <v>90</v>
      </c>
      <c r="AB25" s="3" t="s">
        <v>193</v>
      </c>
      <c r="AC25" s="3" t="s">
        <v>194</v>
      </c>
      <c r="AD25" s="3" t="s">
        <v>68</v>
      </c>
      <c r="AE25" s="3" t="s">
        <v>173</v>
      </c>
      <c r="AF25" s="3" t="s">
        <v>92</v>
      </c>
      <c r="AG25" s="3" t="s">
        <v>190</v>
      </c>
      <c r="AZ25" s="3" t="s">
        <v>195</v>
      </c>
      <c r="BA25" s="3" t="s">
        <v>196</v>
      </c>
      <c r="BB25" s="5" t="s">
        <v>96</v>
      </c>
      <c r="BC25" s="3" t="s">
        <v>115</v>
      </c>
      <c r="BD25" s="16">
        <v>0.5</v>
      </c>
      <c r="BE25" s="16">
        <v>0</v>
      </c>
      <c r="BF25" s="16">
        <v>0.5</v>
      </c>
      <c r="BG25" s="40">
        <v>3</v>
      </c>
    </row>
    <row r="26" spans="1:59" x14ac:dyDescent="0.25">
      <c r="A26" s="6" t="s">
        <v>197</v>
      </c>
      <c r="B26" s="3" t="s">
        <v>198</v>
      </c>
      <c r="C26" s="3" t="s">
        <v>199</v>
      </c>
      <c r="D26" s="3" t="s">
        <v>200</v>
      </c>
      <c r="E26" s="3" t="s">
        <v>160</v>
      </c>
      <c r="F26" s="43">
        <v>1</v>
      </c>
      <c r="G26" s="3" t="s">
        <v>201</v>
      </c>
      <c r="I26" s="3" t="s">
        <v>63</v>
      </c>
      <c r="J26" s="3" t="s">
        <v>64</v>
      </c>
      <c r="K26" s="3">
        <v>1</v>
      </c>
      <c r="L26" s="3">
        <v>2</v>
      </c>
      <c r="M26" s="3" t="s">
        <v>65</v>
      </c>
      <c r="N26" s="3">
        <v>1</v>
      </c>
      <c r="T26" s="3" t="s">
        <v>160</v>
      </c>
      <c r="X26" s="3" t="s">
        <v>90</v>
      </c>
      <c r="Y26" s="3" t="s">
        <v>66</v>
      </c>
      <c r="Z26" s="3" t="s">
        <v>66</v>
      </c>
      <c r="AA26" s="3" t="s">
        <v>66</v>
      </c>
      <c r="AC26" s="3" t="s">
        <v>168</v>
      </c>
      <c r="AD26" s="3" t="s">
        <v>202</v>
      </c>
      <c r="AZ26" s="3" t="s">
        <v>66</v>
      </c>
      <c r="BA26" s="3" t="s">
        <v>66</v>
      </c>
      <c r="BB26" s="5" t="s">
        <v>66</v>
      </c>
      <c r="BC26" s="3" t="s">
        <v>66</v>
      </c>
      <c r="BD26" s="40" t="s">
        <v>66</v>
      </c>
      <c r="BE26" s="40" t="s">
        <v>66</v>
      </c>
      <c r="BF26" s="40" t="s">
        <v>66</v>
      </c>
      <c r="BG26" s="40">
        <v>2</v>
      </c>
    </row>
    <row r="27" spans="1:59" x14ac:dyDescent="0.25">
      <c r="E27" s="3" t="s">
        <v>203</v>
      </c>
      <c r="F27" s="43">
        <v>2</v>
      </c>
      <c r="G27" s="3">
        <v>201</v>
      </c>
      <c r="I27" s="3" t="s">
        <v>63</v>
      </c>
      <c r="J27" s="3" t="s">
        <v>64</v>
      </c>
      <c r="K27" s="3">
        <v>1</v>
      </c>
      <c r="L27" s="3">
        <v>2</v>
      </c>
      <c r="M27" s="3" t="s">
        <v>65</v>
      </c>
      <c r="N27" s="3">
        <v>1</v>
      </c>
      <c r="T27" s="3" t="s">
        <v>203</v>
      </c>
      <c r="X27" s="3" t="s">
        <v>90</v>
      </c>
      <c r="AB27" s="3" t="s">
        <v>160</v>
      </c>
      <c r="AC27" s="3" t="s">
        <v>168</v>
      </c>
      <c r="AZ27" s="3" t="s">
        <v>66</v>
      </c>
      <c r="BA27" s="3" t="s">
        <v>66</v>
      </c>
      <c r="BB27" s="5" t="s">
        <v>66</v>
      </c>
      <c r="BC27" s="3" t="s">
        <v>66</v>
      </c>
      <c r="BD27" s="40" t="s">
        <v>66</v>
      </c>
      <c r="BE27" s="40" t="s">
        <v>66</v>
      </c>
      <c r="BF27" s="40" t="s">
        <v>66</v>
      </c>
      <c r="BG27" s="40">
        <v>2</v>
      </c>
    </row>
    <row r="28" spans="1:59" x14ac:dyDescent="0.25">
      <c r="AB28" s="3" t="s">
        <v>193</v>
      </c>
      <c r="AC28" s="3" t="s">
        <v>204</v>
      </c>
      <c r="AZ28" s="3" t="s">
        <v>66</v>
      </c>
      <c r="BA28" s="3" t="s">
        <v>66</v>
      </c>
      <c r="BB28" s="5" t="s">
        <v>66</v>
      </c>
      <c r="BC28" s="3" t="s">
        <v>66</v>
      </c>
      <c r="BD28" s="40" t="s">
        <v>66</v>
      </c>
      <c r="BE28" s="40" t="s">
        <v>66</v>
      </c>
      <c r="BF28" s="40" t="s">
        <v>66</v>
      </c>
      <c r="BG28" s="40" t="s">
        <v>66</v>
      </c>
    </row>
    <row r="29" spans="1:59" x14ac:dyDescent="0.25">
      <c r="E29" s="3" t="s">
        <v>193</v>
      </c>
      <c r="F29" s="43">
        <v>3</v>
      </c>
      <c r="G29" s="3">
        <v>134</v>
      </c>
      <c r="I29" s="3" t="s">
        <v>63</v>
      </c>
      <c r="J29" s="3" t="s">
        <v>64</v>
      </c>
      <c r="K29" s="3">
        <v>1</v>
      </c>
      <c r="L29" s="3">
        <v>2</v>
      </c>
      <c r="M29" s="3" t="s">
        <v>65</v>
      </c>
      <c r="N29" s="3">
        <v>1</v>
      </c>
      <c r="T29" s="3" t="s">
        <v>193</v>
      </c>
      <c r="X29" s="3" t="s">
        <v>90</v>
      </c>
      <c r="AC29" s="3" t="s">
        <v>66</v>
      </c>
      <c r="AD29" s="3" t="s">
        <v>202</v>
      </c>
      <c r="AZ29" s="3" t="s">
        <v>66</v>
      </c>
      <c r="BA29" s="3" t="s">
        <v>66</v>
      </c>
      <c r="BB29" s="5" t="s">
        <v>66</v>
      </c>
      <c r="BC29" s="3" t="s">
        <v>66</v>
      </c>
      <c r="BD29" s="40" t="s">
        <v>66</v>
      </c>
      <c r="BE29" s="40" t="s">
        <v>66</v>
      </c>
      <c r="BF29" s="40" t="s">
        <v>66</v>
      </c>
      <c r="BG29" s="40">
        <v>3</v>
      </c>
    </row>
    <row r="30" spans="1:59" x14ac:dyDescent="0.25">
      <c r="E30" s="3" t="s">
        <v>160</v>
      </c>
      <c r="F30" s="43">
        <v>4</v>
      </c>
      <c r="G30" s="3" t="s">
        <v>205</v>
      </c>
      <c r="I30" s="3" t="s">
        <v>63</v>
      </c>
      <c r="J30" s="3" t="s">
        <v>64</v>
      </c>
      <c r="K30" s="3">
        <v>1</v>
      </c>
      <c r="L30" s="3">
        <v>2</v>
      </c>
      <c r="M30" s="3" t="s">
        <v>65</v>
      </c>
      <c r="N30" s="3">
        <v>1</v>
      </c>
      <c r="T30" s="3" t="s">
        <v>160</v>
      </c>
      <c r="X30" s="3" t="s">
        <v>90</v>
      </c>
      <c r="AD30" s="3" t="s">
        <v>202</v>
      </c>
      <c r="AZ30" s="3" t="s">
        <v>66</v>
      </c>
      <c r="BA30" s="3" t="s">
        <v>66</v>
      </c>
      <c r="BB30" s="5" t="s">
        <v>66</v>
      </c>
      <c r="BC30" s="3" t="s">
        <v>66</v>
      </c>
      <c r="BD30" s="40" t="s">
        <v>66</v>
      </c>
      <c r="BE30" s="40" t="s">
        <v>66</v>
      </c>
      <c r="BF30" s="40" t="s">
        <v>66</v>
      </c>
      <c r="BG30" s="40">
        <v>3</v>
      </c>
    </row>
    <row r="31" spans="1:59" x14ac:dyDescent="0.25">
      <c r="E31" s="3" t="s">
        <v>156</v>
      </c>
      <c r="F31" s="43">
        <v>5</v>
      </c>
      <c r="G31" s="3">
        <v>386</v>
      </c>
      <c r="I31" s="3" t="s">
        <v>63</v>
      </c>
      <c r="J31" s="3" t="s">
        <v>88</v>
      </c>
      <c r="K31" s="3">
        <v>2</v>
      </c>
      <c r="L31" s="3">
        <v>2</v>
      </c>
      <c r="M31" s="3" t="s">
        <v>65</v>
      </c>
      <c r="N31" s="3">
        <v>1</v>
      </c>
      <c r="T31" s="3" t="s">
        <v>156</v>
      </c>
      <c r="U31" s="3" t="s">
        <v>66</v>
      </c>
      <c r="V31" s="3" t="s">
        <v>66</v>
      </c>
      <c r="W31" s="3" t="s">
        <v>66</v>
      </c>
      <c r="X31" s="3" t="s">
        <v>90</v>
      </c>
      <c r="AD31" s="3" t="s">
        <v>202</v>
      </c>
      <c r="AZ31" s="3" t="s">
        <v>66</v>
      </c>
      <c r="BA31" s="3" t="s">
        <v>66</v>
      </c>
      <c r="BB31" s="5" t="s">
        <v>66</v>
      </c>
      <c r="BC31" s="3" t="s">
        <v>66</v>
      </c>
      <c r="BD31" s="40" t="s">
        <v>66</v>
      </c>
      <c r="BE31" s="40" t="s">
        <v>66</v>
      </c>
      <c r="BF31" s="40" t="s">
        <v>66</v>
      </c>
      <c r="BG31" s="40">
        <v>2</v>
      </c>
    </row>
    <row r="32" spans="1:59" x14ac:dyDescent="0.25">
      <c r="A32" s="6" t="s">
        <v>206</v>
      </c>
      <c r="B32" s="3" t="s">
        <v>207</v>
      </c>
      <c r="C32" s="3">
        <v>2850474</v>
      </c>
      <c r="D32" s="3" t="s">
        <v>208</v>
      </c>
      <c r="E32" s="3" t="s">
        <v>167</v>
      </c>
      <c r="F32" s="43">
        <v>1</v>
      </c>
      <c r="G32" s="3" t="s">
        <v>209</v>
      </c>
      <c r="I32" s="3" t="s">
        <v>87</v>
      </c>
      <c r="J32" s="3" t="s">
        <v>64</v>
      </c>
      <c r="K32" s="3">
        <v>2</v>
      </c>
      <c r="L32" s="3">
        <v>2</v>
      </c>
      <c r="M32" s="3" t="s">
        <v>65</v>
      </c>
      <c r="N32" s="3">
        <v>1</v>
      </c>
      <c r="T32" s="3" t="s">
        <v>167</v>
      </c>
      <c r="U32" s="3" t="s">
        <v>66</v>
      </c>
      <c r="V32" s="3" t="s">
        <v>66</v>
      </c>
      <c r="W32" s="3" t="s">
        <v>66</v>
      </c>
      <c r="X32" s="3" t="s">
        <v>90</v>
      </c>
      <c r="Y32" s="3" t="s">
        <v>66</v>
      </c>
      <c r="Z32" s="3" t="s">
        <v>66</v>
      </c>
      <c r="AA32" s="3" t="s">
        <v>66</v>
      </c>
      <c r="AB32" s="3" t="s">
        <v>66</v>
      </c>
      <c r="AC32" s="3" t="s">
        <v>130</v>
      </c>
      <c r="AD32" s="3" t="s">
        <v>210</v>
      </c>
      <c r="AE32" s="3" t="s">
        <v>66</v>
      </c>
      <c r="AF32" s="3" t="s">
        <v>92</v>
      </c>
      <c r="AZ32" s="3" t="s">
        <v>144</v>
      </c>
      <c r="BA32" s="3" t="s">
        <v>66</v>
      </c>
      <c r="BB32" s="5" t="s">
        <v>66</v>
      </c>
      <c r="BC32" s="3" t="s">
        <v>66</v>
      </c>
      <c r="BD32" s="16">
        <v>1</v>
      </c>
      <c r="BE32" s="40">
        <v>0</v>
      </c>
      <c r="BF32" s="40" t="s">
        <v>66</v>
      </c>
      <c r="BG32" s="40" t="s">
        <v>66</v>
      </c>
    </row>
    <row r="33" spans="1:60" x14ac:dyDescent="0.25">
      <c r="E33" s="3" t="s">
        <v>211</v>
      </c>
      <c r="F33" s="43">
        <v>2</v>
      </c>
      <c r="G33" s="3" t="s">
        <v>212</v>
      </c>
      <c r="I33" s="3" t="s">
        <v>87</v>
      </c>
      <c r="J33" s="3" t="s">
        <v>64</v>
      </c>
      <c r="K33" s="3">
        <v>2</v>
      </c>
      <c r="L33" s="3">
        <v>2</v>
      </c>
      <c r="M33" s="3" t="s">
        <v>65</v>
      </c>
      <c r="N33" s="3">
        <v>1</v>
      </c>
      <c r="T33" s="3" t="s">
        <v>211</v>
      </c>
      <c r="U33" s="3" t="s">
        <v>66</v>
      </c>
      <c r="V33" s="3" t="s">
        <v>66</v>
      </c>
      <c r="X33" s="3" t="s">
        <v>90</v>
      </c>
      <c r="Y33" s="3" t="s">
        <v>66</v>
      </c>
      <c r="Z33" s="3" t="s">
        <v>66</v>
      </c>
      <c r="AA33" s="3" t="s">
        <v>66</v>
      </c>
      <c r="AB33" s="3" t="s">
        <v>193</v>
      </c>
      <c r="AC33" s="3" t="s">
        <v>213</v>
      </c>
      <c r="AD33" s="3" t="s">
        <v>210</v>
      </c>
      <c r="AF33" s="3" t="s">
        <v>92</v>
      </c>
      <c r="AG33" s="3" t="s">
        <v>66</v>
      </c>
      <c r="AZ33" s="3" t="s">
        <v>66</v>
      </c>
      <c r="BA33" s="3" t="s">
        <v>66</v>
      </c>
      <c r="BB33" s="5" t="s">
        <v>66</v>
      </c>
      <c r="BC33" s="3" t="s">
        <v>66</v>
      </c>
      <c r="BD33" s="40" t="s">
        <v>66</v>
      </c>
      <c r="BE33" s="40" t="s">
        <v>66</v>
      </c>
      <c r="BF33" s="40" t="s">
        <v>66</v>
      </c>
      <c r="BG33" s="40" t="s">
        <v>66</v>
      </c>
    </row>
    <row r="34" spans="1:60" x14ac:dyDescent="0.25">
      <c r="AB34" s="3" t="s">
        <v>134</v>
      </c>
      <c r="AC34" s="3" t="s">
        <v>214</v>
      </c>
      <c r="AZ34" s="3" t="s">
        <v>66</v>
      </c>
      <c r="BA34" s="3" t="s">
        <v>66</v>
      </c>
      <c r="BB34" s="5" t="s">
        <v>66</v>
      </c>
      <c r="BC34" s="3" t="s">
        <v>66</v>
      </c>
      <c r="BD34" s="40" t="s">
        <v>66</v>
      </c>
      <c r="BE34" s="40" t="s">
        <v>66</v>
      </c>
      <c r="BF34" s="40" t="s">
        <v>66</v>
      </c>
      <c r="BG34" s="40" t="s">
        <v>66</v>
      </c>
    </row>
    <row r="35" spans="1:60" x14ac:dyDescent="0.25">
      <c r="AB35" s="3" t="s">
        <v>160</v>
      </c>
      <c r="AC35" s="3" t="s">
        <v>168</v>
      </c>
      <c r="AZ35" s="3" t="s">
        <v>66</v>
      </c>
      <c r="BA35" s="3" t="s">
        <v>66</v>
      </c>
      <c r="BB35" s="5" t="s">
        <v>66</v>
      </c>
      <c r="BC35" s="3" t="s">
        <v>66</v>
      </c>
      <c r="BD35" s="40" t="s">
        <v>66</v>
      </c>
      <c r="BE35" s="40" t="s">
        <v>66</v>
      </c>
      <c r="BF35" s="40" t="s">
        <v>66</v>
      </c>
      <c r="BG35" s="40" t="s">
        <v>66</v>
      </c>
    </row>
    <row r="36" spans="1:60" x14ac:dyDescent="0.25">
      <c r="A36" s="6" t="s">
        <v>215</v>
      </c>
      <c r="E36" s="3" t="s">
        <v>216</v>
      </c>
      <c r="F36" s="43">
        <v>1</v>
      </c>
      <c r="G36" s="3">
        <v>223</v>
      </c>
      <c r="I36" s="3" t="s">
        <v>63</v>
      </c>
      <c r="J36" s="3" t="s">
        <v>77</v>
      </c>
      <c r="K36" s="3">
        <v>1</v>
      </c>
      <c r="L36" s="3">
        <v>2</v>
      </c>
      <c r="M36" s="3" t="s">
        <v>217</v>
      </c>
      <c r="P36" s="3">
        <v>500</v>
      </c>
      <c r="Q36" s="19" t="s">
        <v>218</v>
      </c>
      <c r="R36" s="3">
        <v>1</v>
      </c>
      <c r="S36" s="3" t="s">
        <v>102</v>
      </c>
      <c r="X36" s="19" t="s">
        <v>103</v>
      </c>
      <c r="AB36" s="3" t="s">
        <v>219</v>
      </c>
      <c r="AC36" s="3" t="s">
        <v>112</v>
      </c>
      <c r="AD36" s="3" t="s">
        <v>104</v>
      </c>
      <c r="AE36" s="3" t="s">
        <v>220</v>
      </c>
      <c r="AF36" s="3" t="s">
        <v>221</v>
      </c>
      <c r="AG36" s="3" t="s">
        <v>106</v>
      </c>
      <c r="AK36" s="3" t="s">
        <v>102</v>
      </c>
      <c r="AW36" s="3" t="s">
        <v>107</v>
      </c>
      <c r="AZ36" s="3" t="s">
        <v>113</v>
      </c>
      <c r="BB36" s="16">
        <v>1</v>
      </c>
      <c r="BD36" s="16">
        <v>1</v>
      </c>
      <c r="BE36" s="40">
        <v>0</v>
      </c>
      <c r="BH36" s="3">
        <v>2</v>
      </c>
    </row>
    <row r="37" spans="1:60" x14ac:dyDescent="0.25">
      <c r="E37" s="3" t="s">
        <v>222</v>
      </c>
      <c r="F37" s="43">
        <v>2</v>
      </c>
      <c r="G37" s="3">
        <v>414</v>
      </c>
      <c r="I37" s="3" t="s">
        <v>63</v>
      </c>
      <c r="J37" s="3" t="s">
        <v>64</v>
      </c>
      <c r="K37" s="3">
        <v>1</v>
      </c>
      <c r="L37" s="3">
        <v>2</v>
      </c>
      <c r="Q37" s="19" t="s">
        <v>102</v>
      </c>
      <c r="S37" s="3" t="s">
        <v>102</v>
      </c>
      <c r="X37" s="19"/>
      <c r="AB37" s="3" t="s">
        <v>167</v>
      </c>
      <c r="AC37" s="3" t="s">
        <v>112</v>
      </c>
      <c r="AD37" s="3" t="s">
        <v>104</v>
      </c>
      <c r="AE37" s="3" t="s">
        <v>220</v>
      </c>
      <c r="AF37" s="3" t="s">
        <v>221</v>
      </c>
      <c r="AG37" s="3" t="s">
        <v>106</v>
      </c>
      <c r="AK37" s="3" t="s">
        <v>102</v>
      </c>
      <c r="AZ37" s="3" t="s">
        <v>113</v>
      </c>
      <c r="BB37" s="3"/>
    </row>
    <row r="38" spans="1:60" x14ac:dyDescent="0.25">
      <c r="E38" s="3" t="s">
        <v>223</v>
      </c>
      <c r="F38" s="43">
        <v>3</v>
      </c>
      <c r="G38" s="3">
        <v>223</v>
      </c>
      <c r="I38" s="3" t="s">
        <v>63</v>
      </c>
      <c r="J38" s="3" t="s">
        <v>64</v>
      </c>
      <c r="K38" s="3">
        <v>1</v>
      </c>
      <c r="L38" s="3">
        <v>2</v>
      </c>
      <c r="Q38" s="19" t="s">
        <v>102</v>
      </c>
      <c r="S38" s="3" t="s">
        <v>102</v>
      </c>
      <c r="X38" s="19"/>
      <c r="AB38" s="3" t="s">
        <v>160</v>
      </c>
      <c r="AC38" s="3" t="s">
        <v>64</v>
      </c>
      <c r="AD38" s="3" t="s">
        <v>104</v>
      </c>
      <c r="AE38" s="3" t="s">
        <v>220</v>
      </c>
      <c r="AF38" s="3" t="s">
        <v>221</v>
      </c>
      <c r="AG38" s="3" t="s">
        <v>106</v>
      </c>
      <c r="AK38" s="3" t="s">
        <v>102</v>
      </c>
      <c r="AZ38" s="3" t="s">
        <v>113</v>
      </c>
      <c r="BB38" s="3"/>
    </row>
    <row r="39" spans="1:60" x14ac:dyDescent="0.25">
      <c r="Q39" s="19"/>
      <c r="S39" s="21" t="s">
        <v>224</v>
      </c>
      <c r="X39" s="19"/>
      <c r="AB39" s="3" t="s">
        <v>225</v>
      </c>
      <c r="AC39" s="3" t="s">
        <v>64</v>
      </c>
      <c r="AD39" s="3" t="s">
        <v>104</v>
      </c>
      <c r="AE39" s="3" t="s">
        <v>220</v>
      </c>
      <c r="AF39" s="3" t="s">
        <v>221</v>
      </c>
      <c r="AG39" s="3" t="s">
        <v>106</v>
      </c>
      <c r="AK39" s="3" t="s">
        <v>102</v>
      </c>
      <c r="BB39" s="3"/>
    </row>
    <row r="40" spans="1:60" x14ac:dyDescent="0.25">
      <c r="A40" s="6" t="s">
        <v>226</v>
      </c>
      <c r="B40" s="3" t="s">
        <v>227</v>
      </c>
      <c r="C40" s="3" t="s">
        <v>228</v>
      </c>
      <c r="D40" s="3">
        <v>1797</v>
      </c>
      <c r="E40" s="3" t="s">
        <v>229</v>
      </c>
      <c r="F40" s="43">
        <v>1</v>
      </c>
      <c r="G40" s="3">
        <v>304</v>
      </c>
      <c r="I40" s="3" t="s">
        <v>63</v>
      </c>
      <c r="J40" s="3" t="s">
        <v>64</v>
      </c>
      <c r="K40" s="3">
        <v>2</v>
      </c>
      <c r="L40" s="3">
        <v>2</v>
      </c>
      <c r="M40" s="3" t="s">
        <v>217</v>
      </c>
      <c r="P40" s="3">
        <v>0</v>
      </c>
      <c r="Q40" s="19" t="s">
        <v>102</v>
      </c>
      <c r="S40" s="3" t="s">
        <v>102</v>
      </c>
      <c r="X40" s="19">
        <v>0</v>
      </c>
      <c r="Y40" s="3" t="s">
        <v>225</v>
      </c>
      <c r="Z40" s="3" t="s">
        <v>160</v>
      </c>
      <c r="AB40" s="3" t="s">
        <v>225</v>
      </c>
      <c r="AC40" s="3" t="s">
        <v>64</v>
      </c>
      <c r="AK40" s="3" t="s">
        <v>102</v>
      </c>
      <c r="AZ40" s="3" t="s">
        <v>230</v>
      </c>
      <c r="BB40" s="16">
        <v>1</v>
      </c>
      <c r="BD40" s="16">
        <v>1</v>
      </c>
      <c r="BE40" s="40">
        <v>0</v>
      </c>
      <c r="BH40" s="3">
        <v>3</v>
      </c>
    </row>
    <row r="41" spans="1:60" x14ac:dyDescent="0.25">
      <c r="Q41" s="19" t="s">
        <v>102</v>
      </c>
      <c r="S41" s="3" t="s">
        <v>102</v>
      </c>
      <c r="X41" s="19"/>
      <c r="BB41" s="3"/>
    </row>
    <row r="42" spans="1:60" x14ac:dyDescent="0.25">
      <c r="A42" s="6" t="s">
        <v>231</v>
      </c>
      <c r="B42" s="3" t="s">
        <v>232</v>
      </c>
      <c r="C42" s="3" t="s">
        <v>233</v>
      </c>
      <c r="D42" s="3">
        <v>1789</v>
      </c>
      <c r="E42" s="3" t="s">
        <v>234</v>
      </c>
      <c r="F42" s="43">
        <v>1</v>
      </c>
      <c r="G42" s="3">
        <v>1134</v>
      </c>
      <c r="I42" s="3" t="s">
        <v>63</v>
      </c>
      <c r="J42" s="3" t="s">
        <v>88</v>
      </c>
      <c r="K42" s="3">
        <v>2</v>
      </c>
      <c r="L42" s="3">
        <v>2</v>
      </c>
      <c r="M42" s="3" t="s">
        <v>217</v>
      </c>
      <c r="P42" s="3">
        <v>0</v>
      </c>
      <c r="Q42" s="19" t="s">
        <v>102</v>
      </c>
      <c r="S42" s="3" t="s">
        <v>102</v>
      </c>
      <c r="X42" s="19" t="s">
        <v>235</v>
      </c>
      <c r="Y42" s="3" t="s">
        <v>234</v>
      </c>
      <c r="Z42" s="3" t="s">
        <v>234</v>
      </c>
      <c r="AB42" s="3" t="s">
        <v>234</v>
      </c>
      <c r="AC42" s="3" t="s">
        <v>64</v>
      </c>
      <c r="AD42" s="3" t="s">
        <v>104</v>
      </c>
      <c r="AF42" s="3" t="s">
        <v>236</v>
      </c>
      <c r="AG42" s="3" t="s">
        <v>106</v>
      </c>
      <c r="AK42" s="3" t="s">
        <v>102</v>
      </c>
      <c r="AX42" s="3" t="s">
        <v>107</v>
      </c>
      <c r="AZ42" s="3" t="s">
        <v>237</v>
      </c>
      <c r="BB42" s="16">
        <v>1</v>
      </c>
      <c r="BD42" s="16">
        <v>1</v>
      </c>
      <c r="BE42" s="40">
        <v>0</v>
      </c>
      <c r="BH42" s="3">
        <v>3</v>
      </c>
    </row>
    <row r="43" spans="1:60" x14ac:dyDescent="0.25">
      <c r="Q43" s="19"/>
      <c r="X43" s="19"/>
      <c r="BB43" s="16"/>
    </row>
    <row r="44" spans="1:60" x14ac:dyDescent="0.25">
      <c r="A44" s="6" t="s">
        <v>238</v>
      </c>
      <c r="B44" s="3" t="s">
        <v>239</v>
      </c>
      <c r="C44" s="3" t="s">
        <v>240</v>
      </c>
      <c r="D44" s="3">
        <v>1641</v>
      </c>
      <c r="E44" s="3" t="s">
        <v>241</v>
      </c>
      <c r="F44" s="43">
        <v>1</v>
      </c>
      <c r="G44" s="3">
        <v>228</v>
      </c>
      <c r="I44" s="3" t="s">
        <v>63</v>
      </c>
      <c r="J44" s="3" t="s">
        <v>77</v>
      </c>
      <c r="K44" s="3">
        <v>1</v>
      </c>
      <c r="L44" s="3">
        <v>2</v>
      </c>
      <c r="P44" s="3">
        <v>75</v>
      </c>
      <c r="Q44" s="19" t="s">
        <v>242</v>
      </c>
      <c r="R44" s="3">
        <v>1</v>
      </c>
      <c r="S44" s="3" t="s">
        <v>102</v>
      </c>
      <c r="X44" s="19" t="s">
        <v>103</v>
      </c>
      <c r="AA44" s="3" t="s">
        <v>243</v>
      </c>
      <c r="AB44" s="3" t="s">
        <v>243</v>
      </c>
      <c r="AC44" s="3" t="s">
        <v>112</v>
      </c>
      <c r="AD44" s="3" t="s">
        <v>104</v>
      </c>
      <c r="AF44" s="3" t="s">
        <v>244</v>
      </c>
      <c r="AG44" s="3" t="s">
        <v>106</v>
      </c>
      <c r="AK44" s="3" t="s">
        <v>102</v>
      </c>
      <c r="AW44" s="3" t="s">
        <v>107</v>
      </c>
      <c r="AZ44" s="3" t="s">
        <v>237</v>
      </c>
      <c r="BA44" s="3">
        <v>0</v>
      </c>
      <c r="BB44" s="16">
        <v>1</v>
      </c>
      <c r="BD44" s="16">
        <v>1</v>
      </c>
      <c r="BE44" s="40">
        <v>0</v>
      </c>
      <c r="BH44" s="3">
        <v>3</v>
      </c>
    </row>
    <row r="45" spans="1:60" x14ac:dyDescent="0.25">
      <c r="E45" s="3" t="s">
        <v>245</v>
      </c>
      <c r="F45" s="43">
        <v>2</v>
      </c>
      <c r="G45" s="3">
        <v>192</v>
      </c>
      <c r="I45" s="3" t="s">
        <v>63</v>
      </c>
      <c r="J45" s="3" t="s">
        <v>88</v>
      </c>
      <c r="K45" s="3">
        <v>2</v>
      </c>
      <c r="L45" s="3">
        <v>3</v>
      </c>
      <c r="Q45" s="19" t="s">
        <v>102</v>
      </c>
      <c r="S45" s="3" t="s">
        <v>102</v>
      </c>
      <c r="X45" s="19"/>
      <c r="AA45" s="3" t="s">
        <v>246</v>
      </c>
      <c r="AB45" s="3" t="s">
        <v>247</v>
      </c>
      <c r="AC45" s="3" t="s">
        <v>64</v>
      </c>
      <c r="AD45" s="3" t="s">
        <v>104</v>
      </c>
      <c r="AG45" s="3" t="s">
        <v>106</v>
      </c>
      <c r="AK45" s="3" t="s">
        <v>102</v>
      </c>
      <c r="BB45" s="3"/>
    </row>
    <row r="46" spans="1:60" x14ac:dyDescent="0.25">
      <c r="Q46" s="19"/>
      <c r="X46" s="19"/>
      <c r="BB46" s="3"/>
    </row>
    <row r="47" spans="1:60" x14ac:dyDescent="0.25">
      <c r="A47" s="6" t="s">
        <v>248</v>
      </c>
      <c r="B47" s="3" t="s">
        <v>249</v>
      </c>
      <c r="C47" s="3" t="s">
        <v>250</v>
      </c>
      <c r="D47" s="3" t="s">
        <v>251</v>
      </c>
      <c r="E47" s="3" t="s">
        <v>252</v>
      </c>
      <c r="F47" s="43">
        <v>1</v>
      </c>
      <c r="G47" s="3" t="s">
        <v>253</v>
      </c>
      <c r="I47" s="3" t="s">
        <v>63</v>
      </c>
      <c r="J47" s="3" t="s">
        <v>64</v>
      </c>
      <c r="K47" s="3">
        <v>2</v>
      </c>
      <c r="L47" s="3">
        <v>2</v>
      </c>
      <c r="M47" s="3" t="s">
        <v>65</v>
      </c>
      <c r="N47" s="3">
        <v>1</v>
      </c>
      <c r="T47" s="3" t="s">
        <v>252</v>
      </c>
      <c r="U47" s="3" t="s">
        <v>254</v>
      </c>
      <c r="W47" s="3" t="s">
        <v>255</v>
      </c>
      <c r="X47" s="3" t="s">
        <v>90</v>
      </c>
      <c r="Y47" s="3" t="s">
        <v>66</v>
      </c>
      <c r="Z47" s="3" t="s">
        <v>160</v>
      </c>
      <c r="AA47" s="3" t="s">
        <v>160</v>
      </c>
      <c r="AB47" s="3" t="s">
        <v>156</v>
      </c>
      <c r="AC47" s="3" t="s">
        <v>161</v>
      </c>
      <c r="AD47" s="3" t="s">
        <v>68</v>
      </c>
      <c r="AE47" s="3" t="s">
        <v>146</v>
      </c>
      <c r="AF47" s="3" t="s">
        <v>236</v>
      </c>
      <c r="AG47" s="3" t="s">
        <v>70</v>
      </c>
      <c r="AZ47" s="3" t="s">
        <v>256</v>
      </c>
      <c r="BA47" s="3" t="s">
        <v>66</v>
      </c>
      <c r="BB47" s="22">
        <v>1</v>
      </c>
      <c r="BC47" s="3" t="s">
        <v>66</v>
      </c>
      <c r="BD47" s="40">
        <v>0</v>
      </c>
      <c r="BE47" s="16">
        <v>1</v>
      </c>
      <c r="BF47" s="40">
        <v>0</v>
      </c>
      <c r="BG47" s="40" t="s">
        <v>66</v>
      </c>
    </row>
    <row r="48" spans="1:60" x14ac:dyDescent="0.25">
      <c r="W48" s="3" t="s">
        <v>257</v>
      </c>
      <c r="AZ48" s="3" t="s">
        <v>66</v>
      </c>
      <c r="BA48" s="3" t="s">
        <v>66</v>
      </c>
      <c r="BB48" s="5" t="s">
        <v>66</v>
      </c>
      <c r="BC48" s="3" t="s">
        <v>66</v>
      </c>
      <c r="BD48" s="40" t="s">
        <v>66</v>
      </c>
      <c r="BE48" s="40" t="s">
        <v>66</v>
      </c>
      <c r="BF48" s="40" t="s">
        <v>66</v>
      </c>
      <c r="BG48" s="40" t="s">
        <v>66</v>
      </c>
    </row>
    <row r="49" spans="1:60" x14ac:dyDescent="0.25">
      <c r="W49" s="3" t="s">
        <v>258</v>
      </c>
      <c r="AZ49" s="3" t="s">
        <v>66</v>
      </c>
      <c r="BA49" s="3" t="s">
        <v>66</v>
      </c>
      <c r="BB49" s="5" t="s">
        <v>66</v>
      </c>
      <c r="BC49" s="3" t="s">
        <v>66</v>
      </c>
      <c r="BD49" s="40" t="s">
        <v>66</v>
      </c>
      <c r="BE49" s="40" t="s">
        <v>66</v>
      </c>
      <c r="BF49" s="40" t="s">
        <v>66</v>
      </c>
      <c r="BG49" s="40" t="s">
        <v>66</v>
      </c>
    </row>
    <row r="50" spans="1:60" x14ac:dyDescent="0.25">
      <c r="E50" s="3" t="s">
        <v>259</v>
      </c>
      <c r="F50" s="43">
        <v>2</v>
      </c>
      <c r="G50" s="3" t="s">
        <v>260</v>
      </c>
      <c r="I50" s="3" t="s">
        <v>63</v>
      </c>
      <c r="J50" s="3" t="s">
        <v>64</v>
      </c>
      <c r="K50" s="3">
        <v>2</v>
      </c>
      <c r="L50" s="3">
        <v>2</v>
      </c>
      <c r="M50" s="3" t="s">
        <v>65</v>
      </c>
      <c r="N50" s="3">
        <v>1</v>
      </c>
      <c r="AZ50" s="3" t="s">
        <v>66</v>
      </c>
      <c r="BA50" s="3" t="s">
        <v>66</v>
      </c>
      <c r="BB50" s="5" t="s">
        <v>66</v>
      </c>
      <c r="BC50" s="3" t="s">
        <v>66</v>
      </c>
      <c r="BD50" s="40" t="s">
        <v>66</v>
      </c>
      <c r="BE50" s="40" t="s">
        <v>66</v>
      </c>
      <c r="BF50" s="40" t="s">
        <v>66</v>
      </c>
      <c r="BG50" s="40" t="s">
        <v>66</v>
      </c>
    </row>
    <row r="51" spans="1:60" x14ac:dyDescent="0.25">
      <c r="E51" s="3" t="s">
        <v>261</v>
      </c>
      <c r="F51" s="43">
        <v>1</v>
      </c>
      <c r="G51" s="3" t="s">
        <v>262</v>
      </c>
      <c r="I51" s="3" t="s">
        <v>63</v>
      </c>
      <c r="J51" s="3" t="s">
        <v>64</v>
      </c>
      <c r="K51" s="3">
        <v>2</v>
      </c>
      <c r="L51" s="3">
        <v>2</v>
      </c>
      <c r="M51" s="3" t="s">
        <v>65</v>
      </c>
      <c r="N51" s="3">
        <v>1</v>
      </c>
      <c r="P51" s="3">
        <v>75</v>
      </c>
      <c r="Q51" s="3" t="s">
        <v>263</v>
      </c>
      <c r="R51" s="3">
        <v>1</v>
      </c>
      <c r="AZ51" s="3" t="s">
        <v>66</v>
      </c>
      <c r="BA51" s="3" t="s">
        <v>66</v>
      </c>
      <c r="BB51" s="5" t="s">
        <v>66</v>
      </c>
      <c r="BC51" s="3" t="s">
        <v>66</v>
      </c>
      <c r="BD51" s="40" t="s">
        <v>66</v>
      </c>
      <c r="BE51" s="40" t="s">
        <v>66</v>
      </c>
      <c r="BF51" s="40" t="s">
        <v>66</v>
      </c>
      <c r="BG51" s="40" t="s">
        <v>66</v>
      </c>
    </row>
    <row r="52" spans="1:60" x14ac:dyDescent="0.25">
      <c r="A52" s="6" t="s">
        <v>264</v>
      </c>
      <c r="B52" s="3" t="s">
        <v>265</v>
      </c>
      <c r="C52" s="3" t="s">
        <v>266</v>
      </c>
      <c r="D52" s="3">
        <v>1651</v>
      </c>
      <c r="E52" s="3" t="s">
        <v>267</v>
      </c>
      <c r="F52" s="43">
        <v>1</v>
      </c>
      <c r="G52" s="3">
        <v>1206</v>
      </c>
      <c r="I52" s="3" t="s">
        <v>63</v>
      </c>
      <c r="J52" s="3" t="s">
        <v>268</v>
      </c>
      <c r="K52" s="3">
        <v>2</v>
      </c>
      <c r="L52" s="3">
        <v>2</v>
      </c>
      <c r="P52" s="3">
        <v>150</v>
      </c>
      <c r="Q52" s="19" t="s">
        <v>242</v>
      </c>
      <c r="R52" s="3">
        <v>1</v>
      </c>
      <c r="X52" s="19"/>
      <c r="Y52" s="3" t="s">
        <v>160</v>
      </c>
      <c r="Z52" s="3" t="s">
        <v>167</v>
      </c>
      <c r="AA52" s="3" t="s">
        <v>269</v>
      </c>
      <c r="AB52" s="3" t="s">
        <v>160</v>
      </c>
      <c r="AC52" s="3" t="s">
        <v>112</v>
      </c>
      <c r="AD52" s="3" t="s">
        <v>68</v>
      </c>
      <c r="AE52" s="3" t="s">
        <v>270</v>
      </c>
      <c r="AF52" s="3" t="s">
        <v>244</v>
      </c>
      <c r="AG52" s="3" t="s">
        <v>271</v>
      </c>
      <c r="AK52" s="3" t="s">
        <v>102</v>
      </c>
      <c r="AW52" s="3" t="s">
        <v>107</v>
      </c>
      <c r="AZ52" s="3" t="s">
        <v>272</v>
      </c>
      <c r="BA52" s="3">
        <v>60</v>
      </c>
      <c r="BB52" s="16">
        <v>1</v>
      </c>
      <c r="BD52" s="16">
        <v>1</v>
      </c>
      <c r="BE52" s="40">
        <v>0</v>
      </c>
      <c r="BH52" s="3">
        <v>2</v>
      </c>
    </row>
    <row r="53" spans="1:60" x14ac:dyDescent="0.25">
      <c r="E53" s="3" t="s">
        <v>269</v>
      </c>
      <c r="F53" s="43">
        <v>2</v>
      </c>
      <c r="G53" s="3">
        <v>390</v>
      </c>
      <c r="I53" s="3" t="s">
        <v>63</v>
      </c>
      <c r="J53" s="3" t="s">
        <v>268</v>
      </c>
      <c r="K53" s="3">
        <v>2</v>
      </c>
      <c r="L53" s="3">
        <v>2</v>
      </c>
      <c r="P53" s="3">
        <v>150</v>
      </c>
      <c r="Q53" s="19" t="s">
        <v>242</v>
      </c>
      <c r="X53" s="19"/>
      <c r="BB53" s="3"/>
    </row>
    <row r="54" spans="1:60" x14ac:dyDescent="0.25">
      <c r="Q54" s="19"/>
      <c r="X54" s="19"/>
      <c r="BB54" s="3"/>
    </row>
    <row r="55" spans="1:60" x14ac:dyDescent="0.25">
      <c r="A55" s="6" t="s">
        <v>273</v>
      </c>
      <c r="E55" s="3" t="s">
        <v>274</v>
      </c>
      <c r="F55" s="43">
        <v>1</v>
      </c>
      <c r="G55" s="3">
        <v>286</v>
      </c>
      <c r="I55" s="3" t="s">
        <v>63</v>
      </c>
      <c r="J55" s="3" t="s">
        <v>77</v>
      </c>
      <c r="K55" s="3">
        <v>1</v>
      </c>
      <c r="L55" s="3">
        <v>2</v>
      </c>
      <c r="P55" s="3">
        <v>100</v>
      </c>
      <c r="Q55" s="19" t="s">
        <v>218</v>
      </c>
      <c r="X55" s="19" t="s">
        <v>103</v>
      </c>
      <c r="Y55" s="3" t="s">
        <v>160</v>
      </c>
      <c r="AA55" s="3" t="s">
        <v>275</v>
      </c>
      <c r="AB55" s="3" t="s">
        <v>246</v>
      </c>
      <c r="AC55" s="3" t="s">
        <v>64</v>
      </c>
      <c r="AD55" s="3" t="s">
        <v>68</v>
      </c>
      <c r="AE55" s="3" t="s">
        <v>276</v>
      </c>
      <c r="AF55" s="3" t="s">
        <v>244</v>
      </c>
      <c r="AG55" s="3" t="s">
        <v>106</v>
      </c>
      <c r="AK55" s="3" t="s">
        <v>102</v>
      </c>
      <c r="AY55" s="3" t="s">
        <v>107</v>
      </c>
      <c r="AZ55" s="3" t="s">
        <v>277</v>
      </c>
      <c r="BA55" s="3" t="s">
        <v>278</v>
      </c>
      <c r="BB55" s="3"/>
      <c r="BC55" s="16">
        <v>1</v>
      </c>
      <c r="BD55" s="16">
        <v>1</v>
      </c>
      <c r="BE55" s="40">
        <v>0</v>
      </c>
      <c r="BH55" s="3">
        <v>1</v>
      </c>
    </row>
    <row r="56" spans="1:60" x14ac:dyDescent="0.25">
      <c r="E56" s="3" t="s">
        <v>279</v>
      </c>
      <c r="F56" s="43">
        <v>2</v>
      </c>
      <c r="G56" s="3">
        <v>150</v>
      </c>
      <c r="I56" s="3" t="s">
        <v>63</v>
      </c>
      <c r="J56" s="3" t="s">
        <v>77</v>
      </c>
      <c r="K56" s="3">
        <v>1</v>
      </c>
      <c r="L56" s="3">
        <v>2</v>
      </c>
      <c r="P56" s="3">
        <v>100</v>
      </c>
      <c r="Q56" s="19" t="s">
        <v>218</v>
      </c>
      <c r="X56" s="19"/>
      <c r="BB56" s="3"/>
    </row>
    <row r="57" spans="1:60" x14ac:dyDescent="0.25">
      <c r="E57" s="3" t="s">
        <v>280</v>
      </c>
      <c r="F57" s="43">
        <v>3</v>
      </c>
      <c r="G57" s="3">
        <v>144</v>
      </c>
      <c r="I57" s="3" t="s">
        <v>63</v>
      </c>
      <c r="Q57" s="19"/>
      <c r="X57" s="19" t="s">
        <v>103</v>
      </c>
      <c r="AA57" s="3" t="s">
        <v>279</v>
      </c>
      <c r="AB57" s="3" t="s">
        <v>246</v>
      </c>
      <c r="AC57" s="3" t="s">
        <v>112</v>
      </c>
      <c r="AD57" s="3" t="s">
        <v>68</v>
      </c>
      <c r="AE57" s="3" t="s">
        <v>281</v>
      </c>
      <c r="AF57" s="3" t="s">
        <v>244</v>
      </c>
      <c r="AG57" s="3" t="s">
        <v>106</v>
      </c>
      <c r="AK57" s="3" t="s">
        <v>102</v>
      </c>
      <c r="BB57" s="3"/>
    </row>
    <row r="58" spans="1:60" x14ac:dyDescent="0.25">
      <c r="Q58" s="19"/>
      <c r="X58" s="19"/>
      <c r="BB58" s="3"/>
    </row>
    <row r="59" spans="1:60" x14ac:dyDescent="0.25">
      <c r="A59" s="6" t="s">
        <v>282</v>
      </c>
      <c r="E59" s="3" t="s">
        <v>283</v>
      </c>
      <c r="F59" s="43">
        <v>1</v>
      </c>
      <c r="G59" s="3">
        <v>75</v>
      </c>
      <c r="I59" s="3" t="s">
        <v>63</v>
      </c>
      <c r="J59" s="3" t="s">
        <v>77</v>
      </c>
      <c r="K59" s="3">
        <v>1</v>
      </c>
      <c r="L59" s="3">
        <v>2</v>
      </c>
      <c r="N59" s="17"/>
      <c r="O59" s="17"/>
      <c r="P59" s="17">
        <v>150</v>
      </c>
      <c r="Q59" s="23" t="s">
        <v>102</v>
      </c>
      <c r="R59" s="24" t="s">
        <v>284</v>
      </c>
      <c r="S59" s="17" t="s">
        <v>102</v>
      </c>
      <c r="X59" s="19" t="s">
        <v>103</v>
      </c>
      <c r="Y59" s="3" t="s">
        <v>167</v>
      </c>
      <c r="Z59" s="3" t="s">
        <v>160</v>
      </c>
      <c r="AA59" s="3" t="s">
        <v>283</v>
      </c>
      <c r="AB59" s="3" t="s">
        <v>167</v>
      </c>
      <c r="AC59" s="3" t="s">
        <v>112</v>
      </c>
      <c r="AD59" s="3" t="s">
        <v>68</v>
      </c>
      <c r="AE59" s="3" t="s">
        <v>285</v>
      </c>
      <c r="AF59" s="3" t="s">
        <v>286</v>
      </c>
      <c r="AG59" s="3" t="s">
        <v>271</v>
      </c>
      <c r="AI59" s="3" t="e">
        <f>-AG</f>
        <v>#NAME?</v>
      </c>
      <c r="AK59" s="3" t="s">
        <v>102</v>
      </c>
      <c r="AW59" s="3" t="s">
        <v>107</v>
      </c>
      <c r="AZ59" s="3" t="s">
        <v>287</v>
      </c>
      <c r="BB59" s="3" t="s">
        <v>74</v>
      </c>
      <c r="BD59" s="16">
        <v>0</v>
      </c>
      <c r="BE59" s="16">
        <v>1</v>
      </c>
      <c r="BH59" s="3">
        <v>2</v>
      </c>
    </row>
    <row r="60" spans="1:60" x14ac:dyDescent="0.25">
      <c r="E60" s="3" t="s">
        <v>243</v>
      </c>
      <c r="F60" s="43">
        <v>2</v>
      </c>
      <c r="G60" s="3">
        <v>72</v>
      </c>
      <c r="I60" s="3" t="s">
        <v>288</v>
      </c>
      <c r="J60" s="3" t="s">
        <v>77</v>
      </c>
      <c r="K60" s="3">
        <v>1</v>
      </c>
      <c r="L60" s="3">
        <v>2</v>
      </c>
      <c r="N60" s="17"/>
      <c r="O60" s="17"/>
      <c r="P60" s="17"/>
      <c r="Q60" s="23" t="s">
        <v>102</v>
      </c>
      <c r="R60" s="17"/>
      <c r="S60" s="17" t="s">
        <v>102</v>
      </c>
      <c r="X60" s="19" t="s">
        <v>103</v>
      </c>
      <c r="Y60" s="3" t="s">
        <v>167</v>
      </c>
      <c r="Z60" s="3" t="s">
        <v>160</v>
      </c>
      <c r="AA60" s="3" t="s">
        <v>167</v>
      </c>
      <c r="AB60" s="3" t="s">
        <v>167</v>
      </c>
      <c r="AC60" s="3" t="s">
        <v>112</v>
      </c>
      <c r="AD60" s="3" t="s">
        <v>104</v>
      </c>
      <c r="AF60" s="3" t="s">
        <v>286</v>
      </c>
      <c r="AG60" s="3" t="s">
        <v>289</v>
      </c>
      <c r="AH60" s="3" t="s">
        <v>102</v>
      </c>
      <c r="AK60" s="3" t="s">
        <v>102</v>
      </c>
      <c r="AW60" s="3" t="s">
        <v>107</v>
      </c>
      <c r="BB60" s="3"/>
    </row>
    <row r="61" spans="1:60" x14ac:dyDescent="0.25">
      <c r="A61" s="6" t="s">
        <v>290</v>
      </c>
      <c r="B61" s="3" t="s">
        <v>291</v>
      </c>
      <c r="C61" s="3" t="s">
        <v>292</v>
      </c>
      <c r="D61" s="3">
        <v>1794</v>
      </c>
      <c r="E61" s="3" t="s">
        <v>293</v>
      </c>
      <c r="F61" s="43">
        <v>1</v>
      </c>
      <c r="G61" s="3">
        <v>1593</v>
      </c>
      <c r="I61" s="3" t="s">
        <v>63</v>
      </c>
      <c r="J61" s="3" t="s">
        <v>64</v>
      </c>
      <c r="K61" s="3">
        <v>2</v>
      </c>
      <c r="L61" s="3">
        <v>1</v>
      </c>
      <c r="N61" s="17"/>
      <c r="O61" s="17"/>
      <c r="P61" s="17">
        <v>0</v>
      </c>
      <c r="Q61" s="23" t="s">
        <v>102</v>
      </c>
      <c r="R61" s="17"/>
      <c r="S61" s="17"/>
      <c r="X61" s="19" t="s">
        <v>103</v>
      </c>
      <c r="Y61" s="3" t="s">
        <v>279</v>
      </c>
      <c r="Z61" s="3" t="s">
        <v>279</v>
      </c>
      <c r="AA61" s="3" t="s">
        <v>167</v>
      </c>
      <c r="AB61" s="3" t="s">
        <v>294</v>
      </c>
      <c r="AC61" s="3" t="s">
        <v>64</v>
      </c>
      <c r="AD61" s="3" t="s">
        <v>295</v>
      </c>
      <c r="AH61" s="3" t="s">
        <v>296</v>
      </c>
      <c r="AI61" s="3" t="s">
        <v>297</v>
      </c>
      <c r="AJ61" s="3" t="s">
        <v>244</v>
      </c>
      <c r="AK61" s="3" t="s">
        <v>298</v>
      </c>
      <c r="AL61" s="3" t="s">
        <v>299</v>
      </c>
      <c r="AW61" s="3" t="s">
        <v>107</v>
      </c>
      <c r="BB61" s="3"/>
      <c r="BD61" s="16">
        <v>1</v>
      </c>
      <c r="BE61" s="40">
        <v>0</v>
      </c>
      <c r="BH61" s="3">
        <v>2</v>
      </c>
    </row>
    <row r="62" spans="1:60" x14ac:dyDescent="0.25">
      <c r="N62" s="17"/>
      <c r="O62" s="17"/>
      <c r="P62" s="17"/>
      <c r="Q62" s="23"/>
      <c r="R62" s="17"/>
      <c r="S62" s="17"/>
      <c r="X62" s="19"/>
      <c r="BB62" s="3"/>
    </row>
    <row r="63" spans="1:60" x14ac:dyDescent="0.25">
      <c r="A63" s="6" t="s">
        <v>300</v>
      </c>
      <c r="B63" s="3" t="s">
        <v>301</v>
      </c>
      <c r="C63" s="3" t="s">
        <v>302</v>
      </c>
      <c r="D63" s="3">
        <v>1769</v>
      </c>
      <c r="E63" s="3" t="s">
        <v>303</v>
      </c>
      <c r="F63" s="43">
        <v>1</v>
      </c>
      <c r="G63" s="3">
        <v>529</v>
      </c>
      <c r="I63" s="3" t="s">
        <v>63</v>
      </c>
      <c r="J63" s="3" t="s">
        <v>64</v>
      </c>
      <c r="K63" s="3">
        <v>2</v>
      </c>
      <c r="L63" s="3">
        <v>1</v>
      </c>
      <c r="N63" s="17"/>
      <c r="O63" s="17"/>
      <c r="P63" s="17">
        <v>0</v>
      </c>
      <c r="Q63" s="23" t="s">
        <v>102</v>
      </c>
      <c r="R63" s="24" t="s">
        <v>304</v>
      </c>
      <c r="S63" s="17"/>
      <c r="X63" s="19" t="s">
        <v>103</v>
      </c>
      <c r="Y63" s="3" t="s">
        <v>167</v>
      </c>
      <c r="Z63" s="3" t="s">
        <v>160</v>
      </c>
      <c r="AA63" s="3" t="s">
        <v>167</v>
      </c>
      <c r="AB63" s="3" t="s">
        <v>160</v>
      </c>
      <c r="AC63" s="3" t="s">
        <v>112</v>
      </c>
      <c r="AD63" s="3" t="s">
        <v>305</v>
      </c>
      <c r="AE63" s="3" t="s">
        <v>306</v>
      </c>
      <c r="AF63" s="3" t="s">
        <v>244</v>
      </c>
      <c r="AG63" s="3" t="s">
        <v>307</v>
      </c>
      <c r="AH63" s="3" t="s">
        <v>102</v>
      </c>
      <c r="AI63" s="3" t="s">
        <v>102</v>
      </c>
      <c r="AK63" s="3" t="s">
        <v>102</v>
      </c>
      <c r="BB63" s="3"/>
      <c r="BD63" s="16">
        <v>1</v>
      </c>
      <c r="BE63" s="40">
        <v>0</v>
      </c>
    </row>
    <row r="64" spans="1:60" x14ac:dyDescent="0.25">
      <c r="N64" s="17"/>
      <c r="O64" s="17"/>
      <c r="P64" s="17"/>
      <c r="Q64" s="23"/>
      <c r="R64" s="24"/>
      <c r="S64" s="17"/>
      <c r="X64" s="19"/>
      <c r="BB64" s="3"/>
    </row>
    <row r="65" spans="1:60" x14ac:dyDescent="0.25">
      <c r="A65" s="6" t="s">
        <v>308</v>
      </c>
      <c r="B65" s="3" t="s">
        <v>309</v>
      </c>
      <c r="C65" s="3" t="s">
        <v>310</v>
      </c>
      <c r="D65" s="3">
        <v>1750</v>
      </c>
      <c r="E65" s="3" t="s">
        <v>311</v>
      </c>
      <c r="F65" s="43">
        <v>1</v>
      </c>
      <c r="G65" s="3">
        <v>2285</v>
      </c>
      <c r="I65" s="3" t="s">
        <v>63</v>
      </c>
      <c r="J65" s="3" t="s">
        <v>88</v>
      </c>
      <c r="K65" s="3">
        <v>3</v>
      </c>
      <c r="L65" s="3">
        <v>3</v>
      </c>
      <c r="N65" s="17"/>
      <c r="O65" s="17"/>
      <c r="P65" s="17">
        <v>0</v>
      </c>
      <c r="Q65" s="23" t="s">
        <v>102</v>
      </c>
      <c r="R65" s="24" t="s">
        <v>304</v>
      </c>
      <c r="S65" s="17" t="s">
        <v>312</v>
      </c>
      <c r="X65" s="19" t="s">
        <v>103</v>
      </c>
      <c r="Y65" s="3" t="s">
        <v>160</v>
      </c>
      <c r="Z65" s="3" t="s">
        <v>160</v>
      </c>
      <c r="AA65" s="3" t="s">
        <v>313</v>
      </c>
      <c r="AB65" s="3" t="s">
        <v>160</v>
      </c>
      <c r="AC65" s="3" t="s">
        <v>112</v>
      </c>
      <c r="AD65" s="3" t="s">
        <v>102</v>
      </c>
      <c r="AE65" s="3" t="s">
        <v>102</v>
      </c>
      <c r="AF65" s="3" t="s">
        <v>102</v>
      </c>
      <c r="AI65" s="3" t="s">
        <v>102</v>
      </c>
      <c r="AJ65" s="3" t="s">
        <v>102</v>
      </c>
      <c r="AK65" s="3" t="s">
        <v>102</v>
      </c>
      <c r="BB65" s="3"/>
      <c r="BD65" s="16">
        <v>1</v>
      </c>
      <c r="BE65" s="40">
        <v>0</v>
      </c>
    </row>
    <row r="66" spans="1:60" x14ac:dyDescent="0.25">
      <c r="N66" s="17"/>
      <c r="O66" s="17"/>
      <c r="P66" s="17"/>
      <c r="Q66" s="23"/>
      <c r="R66" s="24"/>
      <c r="S66" s="17"/>
      <c r="X66" s="19"/>
      <c r="BB66" s="3"/>
    </row>
    <row r="67" spans="1:60" x14ac:dyDescent="0.25">
      <c r="A67" s="6" t="s">
        <v>314</v>
      </c>
      <c r="B67" s="3" t="s">
        <v>315</v>
      </c>
      <c r="C67" s="3" t="s">
        <v>316</v>
      </c>
      <c r="D67" s="3">
        <v>1639</v>
      </c>
      <c r="E67" s="3" t="s">
        <v>317</v>
      </c>
      <c r="F67" s="43">
        <v>1</v>
      </c>
      <c r="G67" s="3">
        <v>1155</v>
      </c>
      <c r="I67" s="3" t="s">
        <v>63</v>
      </c>
      <c r="J67" s="3" t="s">
        <v>64</v>
      </c>
      <c r="K67" s="3">
        <v>2</v>
      </c>
      <c r="L67" s="3">
        <v>1</v>
      </c>
      <c r="N67" s="17"/>
      <c r="O67" s="17"/>
      <c r="P67" s="17">
        <v>39</v>
      </c>
      <c r="Q67" s="17">
        <v>2.5</v>
      </c>
      <c r="R67" s="24" t="s">
        <v>284</v>
      </c>
      <c r="S67" s="17" t="s">
        <v>318</v>
      </c>
      <c r="X67" s="19" t="s">
        <v>103</v>
      </c>
      <c r="Y67" s="3" t="s">
        <v>160</v>
      </c>
      <c r="Z67" s="3" t="s">
        <v>319</v>
      </c>
      <c r="AA67" s="3" t="s">
        <v>167</v>
      </c>
      <c r="AB67" s="3" t="s">
        <v>167</v>
      </c>
      <c r="AC67" s="3" t="s">
        <v>320</v>
      </c>
      <c r="AD67" s="3" t="s">
        <v>104</v>
      </c>
      <c r="AE67" s="3" t="s">
        <v>321</v>
      </c>
      <c r="AF67" s="3" t="s">
        <v>244</v>
      </c>
      <c r="AG67" s="3" t="s">
        <v>322</v>
      </c>
      <c r="AI67" s="3" t="s">
        <v>102</v>
      </c>
      <c r="AJ67" s="3" t="s">
        <v>102</v>
      </c>
      <c r="AK67" s="3" t="s">
        <v>102</v>
      </c>
      <c r="BB67" s="3"/>
      <c r="BD67" s="16">
        <v>1</v>
      </c>
      <c r="BE67" s="40">
        <v>0</v>
      </c>
      <c r="BH67" s="3">
        <v>2</v>
      </c>
    </row>
    <row r="68" spans="1:60" x14ac:dyDescent="0.25">
      <c r="N68" s="17"/>
      <c r="O68" s="17"/>
      <c r="P68" s="17"/>
      <c r="Q68" s="17"/>
      <c r="R68" s="24"/>
      <c r="S68" s="17"/>
      <c r="X68" s="19"/>
      <c r="BB68" s="3"/>
    </row>
    <row r="69" spans="1:60" x14ac:dyDescent="0.25">
      <c r="A69" s="6" t="s">
        <v>323</v>
      </c>
      <c r="B69" s="3" t="s">
        <v>324</v>
      </c>
      <c r="C69" s="3" t="s">
        <v>325</v>
      </c>
      <c r="D69" s="3">
        <v>1631</v>
      </c>
      <c r="E69" s="3" t="s">
        <v>326</v>
      </c>
      <c r="F69" s="43">
        <v>1</v>
      </c>
      <c r="G69" s="3">
        <v>2671</v>
      </c>
      <c r="I69" s="3" t="s">
        <v>63</v>
      </c>
      <c r="J69" s="3" t="s">
        <v>64</v>
      </c>
      <c r="K69" s="3">
        <v>2</v>
      </c>
      <c r="L69" s="3">
        <v>1</v>
      </c>
      <c r="N69" s="17"/>
      <c r="O69" s="17"/>
      <c r="P69" s="17">
        <v>48</v>
      </c>
      <c r="Q69" s="17">
        <v>2.5</v>
      </c>
      <c r="R69" s="24" t="s">
        <v>284</v>
      </c>
      <c r="S69" s="17" t="s">
        <v>327</v>
      </c>
      <c r="X69" s="19" t="s">
        <v>103</v>
      </c>
      <c r="Y69" s="3" t="s">
        <v>167</v>
      </c>
      <c r="Z69" s="3" t="s">
        <v>167</v>
      </c>
      <c r="AA69" s="3" t="s">
        <v>167</v>
      </c>
      <c r="AB69" s="3" t="s">
        <v>167</v>
      </c>
      <c r="AC69" s="3" t="s">
        <v>320</v>
      </c>
      <c r="AD69" s="3" t="s">
        <v>305</v>
      </c>
      <c r="AE69" s="3" t="s">
        <v>328</v>
      </c>
      <c r="AF69" s="3" t="s">
        <v>244</v>
      </c>
      <c r="AG69" s="3" t="s">
        <v>329</v>
      </c>
      <c r="AI69" s="3" t="s">
        <v>102</v>
      </c>
      <c r="AJ69" s="3" t="s">
        <v>102</v>
      </c>
      <c r="AK69" s="3" t="s">
        <v>102</v>
      </c>
      <c r="AW69" s="3" t="s">
        <v>107</v>
      </c>
      <c r="AZ69" s="3" t="s">
        <v>330</v>
      </c>
      <c r="BB69" s="3"/>
      <c r="BD69" s="16">
        <v>1</v>
      </c>
      <c r="BE69" s="40">
        <v>0</v>
      </c>
      <c r="BH69" s="3">
        <v>1</v>
      </c>
    </row>
    <row r="70" spans="1:60" x14ac:dyDescent="0.25">
      <c r="N70" s="17"/>
      <c r="O70" s="17"/>
      <c r="P70" s="17"/>
      <c r="Q70" s="17"/>
      <c r="R70" s="24"/>
      <c r="S70" s="17"/>
      <c r="X70" s="19"/>
      <c r="BB70" s="3"/>
    </row>
    <row r="71" spans="1:60" x14ac:dyDescent="0.25">
      <c r="A71" s="6" t="s">
        <v>331</v>
      </c>
      <c r="B71" s="3" t="s">
        <v>332</v>
      </c>
      <c r="C71" s="3" t="s">
        <v>333</v>
      </c>
      <c r="D71" s="3">
        <v>1653</v>
      </c>
      <c r="E71" s="3" t="s">
        <v>167</v>
      </c>
      <c r="F71" s="43">
        <v>1</v>
      </c>
      <c r="G71" s="3">
        <v>227</v>
      </c>
      <c r="I71" s="3" t="s">
        <v>63</v>
      </c>
      <c r="J71" s="3" t="s">
        <v>77</v>
      </c>
      <c r="K71" s="3">
        <v>1</v>
      </c>
      <c r="L71" s="3">
        <v>2</v>
      </c>
      <c r="N71" s="17"/>
      <c r="O71" s="17"/>
      <c r="P71" s="17">
        <v>0</v>
      </c>
      <c r="Q71" s="17" t="s">
        <v>102</v>
      </c>
      <c r="R71" s="17" t="s">
        <v>334</v>
      </c>
      <c r="S71" s="17"/>
      <c r="X71" s="19" t="s">
        <v>103</v>
      </c>
      <c r="Y71" s="3" t="s">
        <v>160</v>
      </c>
      <c r="Z71" s="3" t="s">
        <v>160</v>
      </c>
      <c r="AA71" s="3" t="s">
        <v>167</v>
      </c>
      <c r="AB71" s="3" t="s">
        <v>167</v>
      </c>
      <c r="AC71" s="3" t="s">
        <v>320</v>
      </c>
      <c r="AD71" s="3" t="s">
        <v>335</v>
      </c>
      <c r="AE71" s="3" t="s">
        <v>336</v>
      </c>
      <c r="AF71" s="3" t="s">
        <v>244</v>
      </c>
      <c r="AG71" s="3" t="s">
        <v>322</v>
      </c>
      <c r="AI71" s="3" t="s">
        <v>102</v>
      </c>
      <c r="AJ71" s="3" t="s">
        <v>102</v>
      </c>
      <c r="AK71" s="3" t="s">
        <v>102</v>
      </c>
      <c r="AX71" s="3" t="s">
        <v>107</v>
      </c>
      <c r="BB71" s="3"/>
      <c r="BD71" s="16">
        <v>1</v>
      </c>
      <c r="BE71" s="40">
        <v>0</v>
      </c>
      <c r="BH71" s="3">
        <v>3</v>
      </c>
    </row>
    <row r="72" spans="1:60" x14ac:dyDescent="0.25">
      <c r="N72" s="17"/>
      <c r="O72" s="17"/>
      <c r="P72" s="17"/>
      <c r="Q72" s="17"/>
      <c r="R72" s="17"/>
      <c r="S72" s="17"/>
      <c r="X72" s="19"/>
      <c r="BB72" s="3"/>
    </row>
    <row r="73" spans="1:60" x14ac:dyDescent="0.25">
      <c r="A73" s="6" t="s">
        <v>337</v>
      </c>
      <c r="B73" s="3" t="s">
        <v>338</v>
      </c>
      <c r="C73" s="3" t="s">
        <v>339</v>
      </c>
      <c r="D73" s="3">
        <v>1618</v>
      </c>
      <c r="E73" s="3" t="s">
        <v>317</v>
      </c>
      <c r="F73" s="43">
        <v>1</v>
      </c>
      <c r="G73" s="3">
        <v>1166</v>
      </c>
      <c r="I73" s="3" t="s">
        <v>340</v>
      </c>
      <c r="J73" s="3" t="s">
        <v>341</v>
      </c>
      <c r="K73" s="3">
        <v>3</v>
      </c>
      <c r="L73" s="3">
        <v>3</v>
      </c>
      <c r="M73" s="3" t="s">
        <v>217</v>
      </c>
      <c r="P73" s="3">
        <v>0</v>
      </c>
      <c r="Q73" s="3" t="s">
        <v>102</v>
      </c>
      <c r="R73" s="3" t="s">
        <v>334</v>
      </c>
      <c r="S73" s="3" t="s">
        <v>342</v>
      </c>
      <c r="W73" s="8"/>
      <c r="X73" s="19" t="s">
        <v>103</v>
      </c>
      <c r="Y73" s="3" t="s">
        <v>279</v>
      </c>
      <c r="Z73" s="3" t="s">
        <v>279</v>
      </c>
      <c r="AA73" s="3" t="s">
        <v>343</v>
      </c>
      <c r="AB73" s="3" t="s">
        <v>160</v>
      </c>
      <c r="AC73" s="3" t="s">
        <v>112</v>
      </c>
      <c r="AD73" s="3" t="s">
        <v>102</v>
      </c>
      <c r="AE73" s="3" t="s">
        <v>102</v>
      </c>
      <c r="AF73" s="3" t="s">
        <v>102</v>
      </c>
      <c r="AG73" s="3" t="s">
        <v>102</v>
      </c>
      <c r="AH73" s="3" t="s">
        <v>102</v>
      </c>
      <c r="AI73" s="3" t="s">
        <v>102</v>
      </c>
      <c r="AJ73" s="3" t="s">
        <v>102</v>
      </c>
      <c r="AK73" s="3" t="s">
        <v>102</v>
      </c>
      <c r="BB73" s="3"/>
      <c r="BD73" s="16">
        <v>1</v>
      </c>
      <c r="BE73" s="40">
        <v>0</v>
      </c>
      <c r="BH73" s="17"/>
    </row>
    <row r="74" spans="1:60" x14ac:dyDescent="0.25">
      <c r="W74" s="8"/>
      <c r="X74" s="19"/>
      <c r="BB74" s="3"/>
      <c r="BH74" s="17"/>
    </row>
    <row r="75" spans="1:60" x14ac:dyDescent="0.25">
      <c r="A75" s="6" t="s">
        <v>344</v>
      </c>
      <c r="B75" s="3" t="s">
        <v>345</v>
      </c>
      <c r="C75" s="3" t="s">
        <v>346</v>
      </c>
      <c r="D75" s="3" t="s">
        <v>347</v>
      </c>
      <c r="E75" s="3" t="s">
        <v>348</v>
      </c>
      <c r="F75" s="43">
        <v>1</v>
      </c>
      <c r="G75" s="3" t="s">
        <v>349</v>
      </c>
      <c r="H75" s="17"/>
      <c r="I75" s="3" t="s">
        <v>63</v>
      </c>
      <c r="J75" s="3" t="s">
        <v>64</v>
      </c>
      <c r="K75" s="3">
        <v>2</v>
      </c>
      <c r="L75" s="3">
        <v>2</v>
      </c>
      <c r="M75" s="3" t="s">
        <v>65</v>
      </c>
      <c r="N75" s="3">
        <v>1</v>
      </c>
      <c r="O75" s="6"/>
      <c r="P75" s="6"/>
      <c r="Q75" s="6"/>
      <c r="R75" s="6"/>
      <c r="S75" s="10"/>
      <c r="T75" s="3" t="s">
        <v>348</v>
      </c>
      <c r="U75" s="3" t="s">
        <v>350</v>
      </c>
      <c r="V75" s="6" t="s">
        <v>66</v>
      </c>
      <c r="W75" s="8" t="s">
        <v>66</v>
      </c>
      <c r="X75" s="3" t="s">
        <v>90</v>
      </c>
      <c r="Y75" s="3" t="s">
        <v>351</v>
      </c>
      <c r="Z75" s="3" t="s">
        <v>167</v>
      </c>
      <c r="AA75" s="3" t="s">
        <v>66</v>
      </c>
      <c r="AB75" s="3" t="s">
        <v>167</v>
      </c>
      <c r="AC75" s="3" t="s">
        <v>352</v>
      </c>
      <c r="AD75" s="3" t="s">
        <v>66</v>
      </c>
      <c r="AE75" s="3" t="s">
        <v>66</v>
      </c>
      <c r="AF75" s="3" t="s">
        <v>66</v>
      </c>
      <c r="AG75" s="3" t="s">
        <v>66</v>
      </c>
      <c r="AZ75" s="6" t="s">
        <v>66</v>
      </c>
      <c r="BA75" s="6" t="s">
        <v>66</v>
      </c>
      <c r="BB75" s="18" t="s">
        <v>66</v>
      </c>
      <c r="BC75" s="6" t="s">
        <v>66</v>
      </c>
      <c r="BD75" s="16">
        <v>1</v>
      </c>
      <c r="BE75" s="40">
        <v>0</v>
      </c>
      <c r="BF75" s="40" t="s">
        <v>66</v>
      </c>
      <c r="BG75" s="39" t="s">
        <v>66</v>
      </c>
    </row>
    <row r="76" spans="1:60" x14ac:dyDescent="0.25">
      <c r="E76" s="6" t="s">
        <v>66</v>
      </c>
      <c r="F76" s="45"/>
      <c r="G76" s="6" t="s">
        <v>66</v>
      </c>
      <c r="H76" s="6" t="s">
        <v>66</v>
      </c>
      <c r="I76" s="6" t="s">
        <v>66</v>
      </c>
      <c r="J76" s="6" t="s">
        <v>66</v>
      </c>
      <c r="K76" s="6" t="s">
        <v>66</v>
      </c>
      <c r="L76" s="6" t="s">
        <v>66</v>
      </c>
      <c r="M76" s="3" t="s">
        <v>66</v>
      </c>
      <c r="O76" s="6"/>
      <c r="P76" s="6"/>
      <c r="Q76" s="6"/>
      <c r="R76" s="6"/>
      <c r="S76" s="10"/>
      <c r="T76" s="3" t="s">
        <v>66</v>
      </c>
      <c r="U76" s="3" t="s">
        <v>353</v>
      </c>
      <c r="V76" s="6" t="s">
        <v>66</v>
      </c>
      <c r="W76" s="25" t="s">
        <v>66</v>
      </c>
      <c r="X76" s="6" t="s">
        <v>66</v>
      </c>
      <c r="Y76" s="6" t="s">
        <v>66</v>
      </c>
      <c r="Z76" s="6" t="s">
        <v>66</v>
      </c>
      <c r="AA76" s="6" t="s">
        <v>66</v>
      </c>
      <c r="AB76" s="6" t="s">
        <v>66</v>
      </c>
      <c r="AC76" s="3" t="s">
        <v>354</v>
      </c>
      <c r="AD76" s="6" t="s">
        <v>66</v>
      </c>
      <c r="AE76" s="6" t="s">
        <v>66</v>
      </c>
      <c r="AF76" s="6" t="s">
        <v>66</v>
      </c>
      <c r="AG76" s="6" t="s">
        <v>66</v>
      </c>
      <c r="AZ76" s="6" t="s">
        <v>66</v>
      </c>
      <c r="BA76" s="6" t="s">
        <v>66</v>
      </c>
      <c r="BB76" s="18" t="s">
        <v>66</v>
      </c>
      <c r="BC76" s="6" t="s">
        <v>66</v>
      </c>
      <c r="BE76" s="39" t="s">
        <v>66</v>
      </c>
      <c r="BF76" s="39" t="s">
        <v>66</v>
      </c>
      <c r="BG76" s="39" t="s">
        <v>66</v>
      </c>
    </row>
    <row r="77" spans="1:60" x14ac:dyDescent="0.25">
      <c r="A77" s="6" t="s">
        <v>355</v>
      </c>
      <c r="B77" s="3" t="s">
        <v>356</v>
      </c>
      <c r="C77" s="3" t="s">
        <v>357</v>
      </c>
      <c r="D77" s="3" t="s">
        <v>358</v>
      </c>
      <c r="E77" s="3" t="s">
        <v>359</v>
      </c>
      <c r="F77" s="43">
        <v>1</v>
      </c>
      <c r="G77" s="3" t="s">
        <v>360</v>
      </c>
      <c r="I77" s="3" t="s">
        <v>87</v>
      </c>
      <c r="J77" s="3" t="s">
        <v>64</v>
      </c>
      <c r="K77" s="3">
        <v>2</v>
      </c>
      <c r="L77" s="3">
        <v>2</v>
      </c>
      <c r="M77" s="3" t="s">
        <v>65</v>
      </c>
      <c r="N77" s="3">
        <v>1</v>
      </c>
      <c r="O77" s="6"/>
      <c r="P77" s="6"/>
      <c r="Q77" s="6"/>
      <c r="R77" s="6"/>
      <c r="S77" s="6"/>
      <c r="T77" s="3" t="s">
        <v>361</v>
      </c>
      <c r="U77" s="3" t="s">
        <v>362</v>
      </c>
      <c r="V77" s="6" t="s">
        <v>66</v>
      </c>
      <c r="W77" s="3" t="s">
        <v>363</v>
      </c>
      <c r="X77" s="3" t="s">
        <v>90</v>
      </c>
      <c r="Y77" s="3" t="s">
        <v>364</v>
      </c>
      <c r="Z77" s="3" t="s">
        <v>365</v>
      </c>
      <c r="AA77" s="3" t="s">
        <v>66</v>
      </c>
      <c r="AB77" s="3" t="s">
        <v>366</v>
      </c>
      <c r="AC77" s="3" t="s">
        <v>214</v>
      </c>
      <c r="AD77" s="3" t="s">
        <v>367</v>
      </c>
      <c r="AE77" s="3" t="s">
        <v>368</v>
      </c>
      <c r="AF77" s="3" t="s">
        <v>124</v>
      </c>
      <c r="AG77" s="3" t="s">
        <v>369</v>
      </c>
      <c r="AZ77" s="6" t="s">
        <v>66</v>
      </c>
      <c r="BA77" s="6" t="s">
        <v>66</v>
      </c>
      <c r="BB77" s="18" t="s">
        <v>66</v>
      </c>
      <c r="BC77" s="6" t="s">
        <v>66</v>
      </c>
      <c r="BD77" s="16">
        <v>1</v>
      </c>
      <c r="BE77" s="39">
        <v>0</v>
      </c>
      <c r="BF77" s="39" t="s">
        <v>66</v>
      </c>
      <c r="BG77" s="39" t="s">
        <v>66</v>
      </c>
    </row>
    <row r="78" spans="1:60" x14ac:dyDescent="0.25">
      <c r="E78" s="6" t="s">
        <v>66</v>
      </c>
      <c r="F78" s="45"/>
      <c r="G78" s="6" t="s">
        <v>66</v>
      </c>
      <c r="H78" s="6" t="s">
        <v>66</v>
      </c>
      <c r="I78" s="6" t="s">
        <v>66</v>
      </c>
      <c r="J78" s="6" t="s">
        <v>66</v>
      </c>
      <c r="K78" s="6" t="s">
        <v>66</v>
      </c>
      <c r="L78" s="6" t="s">
        <v>66</v>
      </c>
      <c r="M78" s="3" t="s">
        <v>66</v>
      </c>
      <c r="N78" s="3" t="s">
        <v>66</v>
      </c>
      <c r="O78" s="6"/>
      <c r="P78" s="6"/>
      <c r="Q78" s="6"/>
      <c r="R78" s="6"/>
      <c r="S78" s="6"/>
      <c r="T78" s="3" t="s">
        <v>66</v>
      </c>
      <c r="U78" s="3" t="s">
        <v>370</v>
      </c>
      <c r="V78" s="6" t="s">
        <v>66</v>
      </c>
      <c r="W78" s="3" t="s">
        <v>371</v>
      </c>
      <c r="X78" s="6" t="s">
        <v>66</v>
      </c>
      <c r="Y78" s="6" t="s">
        <v>66</v>
      </c>
      <c r="Z78" s="6" t="s">
        <v>66</v>
      </c>
      <c r="AA78" s="6" t="s">
        <v>66</v>
      </c>
      <c r="AB78" s="6" t="s">
        <v>66</v>
      </c>
      <c r="AC78" s="6" t="s">
        <v>66</v>
      </c>
      <c r="AD78" s="6" t="s">
        <v>66</v>
      </c>
      <c r="AE78" s="6" t="s">
        <v>66</v>
      </c>
      <c r="AF78" s="6" t="s">
        <v>66</v>
      </c>
      <c r="AG78" s="6" t="s">
        <v>66</v>
      </c>
      <c r="AZ78" s="6" t="s">
        <v>66</v>
      </c>
      <c r="BA78" s="6" t="s">
        <v>66</v>
      </c>
      <c r="BB78" s="18" t="s">
        <v>66</v>
      </c>
      <c r="BC78" s="6" t="s">
        <v>66</v>
      </c>
      <c r="BD78" s="39" t="s">
        <v>66</v>
      </c>
      <c r="BE78" s="39"/>
      <c r="BF78" s="39" t="s">
        <v>66</v>
      </c>
      <c r="BG78" s="39" t="s">
        <v>66</v>
      </c>
    </row>
    <row r="79" spans="1:60" x14ac:dyDescent="0.25">
      <c r="E79" s="6" t="s">
        <v>66</v>
      </c>
      <c r="F79" s="45"/>
      <c r="G79" s="6" t="s">
        <v>66</v>
      </c>
      <c r="H79" s="6" t="s">
        <v>66</v>
      </c>
      <c r="I79" s="6" t="s">
        <v>66</v>
      </c>
      <c r="J79" s="6" t="s">
        <v>66</v>
      </c>
      <c r="K79" s="6" t="s">
        <v>66</v>
      </c>
      <c r="L79" s="6" t="s">
        <v>66</v>
      </c>
      <c r="M79" s="3" t="s">
        <v>66</v>
      </c>
      <c r="N79" s="3" t="s">
        <v>66</v>
      </c>
      <c r="O79" s="6"/>
      <c r="P79" s="6"/>
      <c r="Q79" s="6"/>
      <c r="R79" s="6"/>
      <c r="S79" s="6"/>
      <c r="T79" s="3" t="s">
        <v>66</v>
      </c>
      <c r="U79" s="3" t="s">
        <v>350</v>
      </c>
      <c r="V79" s="6" t="s">
        <v>66</v>
      </c>
      <c r="W79" s="3" t="s">
        <v>372</v>
      </c>
      <c r="X79" s="6" t="s">
        <v>66</v>
      </c>
      <c r="Y79" s="6" t="s">
        <v>66</v>
      </c>
      <c r="Z79" s="6" t="s">
        <v>66</v>
      </c>
      <c r="AA79" s="6" t="s">
        <v>66</v>
      </c>
      <c r="AB79" s="6" t="s">
        <v>66</v>
      </c>
      <c r="AC79" s="6" t="s">
        <v>66</v>
      </c>
      <c r="AD79" s="6" t="s">
        <v>66</v>
      </c>
      <c r="AE79" s="6" t="s">
        <v>66</v>
      </c>
      <c r="AF79" s="6" t="s">
        <v>66</v>
      </c>
      <c r="AG79" s="6" t="s">
        <v>66</v>
      </c>
      <c r="AZ79" s="6" t="s">
        <v>66</v>
      </c>
      <c r="BA79" s="6" t="s">
        <v>66</v>
      </c>
      <c r="BB79" s="18" t="s">
        <v>66</v>
      </c>
      <c r="BC79" s="6" t="s">
        <v>66</v>
      </c>
      <c r="BD79" s="39" t="s">
        <v>66</v>
      </c>
      <c r="BE79" s="39" t="s">
        <v>66</v>
      </c>
      <c r="BF79" s="39" t="s">
        <v>66</v>
      </c>
      <c r="BG79" s="39" t="s">
        <v>66</v>
      </c>
    </row>
    <row r="80" spans="1:60" x14ac:dyDescent="0.25">
      <c r="A80" s="6" t="s">
        <v>373</v>
      </c>
      <c r="B80" s="3" t="s">
        <v>374</v>
      </c>
      <c r="C80" s="3" t="s">
        <v>375</v>
      </c>
      <c r="D80" s="3" t="s">
        <v>376</v>
      </c>
      <c r="E80" s="3" t="s">
        <v>377</v>
      </c>
      <c r="F80" s="43">
        <v>1</v>
      </c>
      <c r="G80" s="3" t="s">
        <v>378</v>
      </c>
      <c r="I80" s="3" t="s">
        <v>87</v>
      </c>
      <c r="J80" s="3" t="s">
        <v>77</v>
      </c>
      <c r="K80" s="3">
        <v>1</v>
      </c>
      <c r="L80" s="3">
        <v>2</v>
      </c>
      <c r="M80" s="3" t="s">
        <v>65</v>
      </c>
      <c r="N80" s="3">
        <v>1</v>
      </c>
      <c r="O80" s="6"/>
      <c r="P80" s="6"/>
      <c r="Q80" s="6"/>
      <c r="R80" s="6"/>
      <c r="S80" s="6"/>
      <c r="T80" s="3" t="s">
        <v>377</v>
      </c>
      <c r="U80" s="3" t="s">
        <v>379</v>
      </c>
      <c r="V80" s="6" t="s">
        <v>66</v>
      </c>
      <c r="W80" s="3" t="s">
        <v>380</v>
      </c>
      <c r="X80" s="3" t="s">
        <v>90</v>
      </c>
      <c r="Y80" s="3" t="s">
        <v>381</v>
      </c>
      <c r="Z80" s="3" t="s">
        <v>382</v>
      </c>
      <c r="AA80" s="3" t="s">
        <v>66</v>
      </c>
      <c r="AB80" s="3" t="s">
        <v>382</v>
      </c>
      <c r="AC80" s="3" t="s">
        <v>383</v>
      </c>
      <c r="AD80" s="3" t="s">
        <v>384</v>
      </c>
      <c r="AE80" s="6" t="s">
        <v>66</v>
      </c>
      <c r="AF80" s="3" t="s">
        <v>385</v>
      </c>
      <c r="AG80" s="3" t="s">
        <v>386</v>
      </c>
      <c r="AZ80" s="6" t="s">
        <v>66</v>
      </c>
      <c r="BA80" s="6" t="s">
        <v>66</v>
      </c>
      <c r="BB80" s="18" t="s">
        <v>66</v>
      </c>
      <c r="BC80" s="6" t="s">
        <v>66</v>
      </c>
      <c r="BD80" s="26">
        <v>1</v>
      </c>
      <c r="BE80" s="39">
        <v>0</v>
      </c>
      <c r="BF80" s="39" t="s">
        <v>66</v>
      </c>
      <c r="BG80" s="39" t="s">
        <v>66</v>
      </c>
    </row>
    <row r="81" spans="1:59" x14ac:dyDescent="0.25">
      <c r="E81" s="6" t="s">
        <v>66</v>
      </c>
      <c r="F81" s="45"/>
      <c r="G81" s="6" t="s">
        <v>66</v>
      </c>
      <c r="H81" s="6" t="s">
        <v>66</v>
      </c>
      <c r="I81" s="6" t="s">
        <v>66</v>
      </c>
      <c r="J81" s="6" t="s">
        <v>66</v>
      </c>
      <c r="K81" s="6" t="s">
        <v>66</v>
      </c>
      <c r="L81" s="6" t="s">
        <v>66</v>
      </c>
      <c r="M81" s="3" t="s">
        <v>66</v>
      </c>
      <c r="N81" s="3" t="s">
        <v>66</v>
      </c>
      <c r="O81" s="6"/>
      <c r="P81" s="6"/>
      <c r="Q81" s="6"/>
      <c r="R81" s="6"/>
      <c r="S81" s="6"/>
      <c r="T81" s="3" t="s">
        <v>66</v>
      </c>
      <c r="U81" s="3" t="s">
        <v>387</v>
      </c>
      <c r="V81" s="6" t="s">
        <v>66</v>
      </c>
      <c r="W81" s="3" t="s">
        <v>371</v>
      </c>
      <c r="X81" s="6" t="s">
        <v>66</v>
      </c>
      <c r="Y81" s="6" t="s">
        <v>66</v>
      </c>
      <c r="Z81" s="6" t="s">
        <v>66</v>
      </c>
      <c r="AA81" s="6" t="s">
        <v>66</v>
      </c>
      <c r="AB81" s="6" t="s">
        <v>66</v>
      </c>
      <c r="AC81" s="3" t="s">
        <v>388</v>
      </c>
      <c r="AD81" s="3" t="s">
        <v>66</v>
      </c>
      <c r="AE81" s="6" t="s">
        <v>66</v>
      </c>
      <c r="AF81" s="3" t="s">
        <v>66</v>
      </c>
      <c r="AG81" s="3" t="s">
        <v>66</v>
      </c>
      <c r="AZ81" s="6" t="s">
        <v>66</v>
      </c>
      <c r="BA81" s="6" t="s">
        <v>66</v>
      </c>
      <c r="BB81" s="18" t="s">
        <v>66</v>
      </c>
      <c r="BC81" s="6" t="s">
        <v>66</v>
      </c>
      <c r="BD81" s="39" t="s">
        <v>66</v>
      </c>
      <c r="BE81" s="39" t="s">
        <v>66</v>
      </c>
      <c r="BF81" s="39" t="s">
        <v>66</v>
      </c>
      <c r="BG81" s="39" t="s">
        <v>66</v>
      </c>
    </row>
    <row r="82" spans="1:59" x14ac:dyDescent="0.25">
      <c r="E82" s="6" t="s">
        <v>66</v>
      </c>
      <c r="F82" s="45"/>
      <c r="G82" s="6" t="s">
        <v>66</v>
      </c>
      <c r="H82" s="6" t="s">
        <v>66</v>
      </c>
      <c r="I82" s="6" t="s">
        <v>66</v>
      </c>
      <c r="J82" s="6" t="s">
        <v>66</v>
      </c>
      <c r="K82" s="6" t="s">
        <v>66</v>
      </c>
      <c r="L82" s="6" t="s">
        <v>66</v>
      </c>
      <c r="M82" s="3" t="s">
        <v>66</v>
      </c>
      <c r="O82" s="6"/>
      <c r="P82" s="6"/>
      <c r="Q82" s="6"/>
      <c r="R82" s="6"/>
      <c r="S82" s="6"/>
      <c r="T82" s="3" t="s">
        <v>66</v>
      </c>
      <c r="U82" s="3" t="s">
        <v>389</v>
      </c>
      <c r="V82" s="6" t="s">
        <v>66</v>
      </c>
      <c r="W82" s="3" t="s">
        <v>390</v>
      </c>
      <c r="X82" s="6" t="s">
        <v>66</v>
      </c>
      <c r="Y82" s="6" t="s">
        <v>66</v>
      </c>
      <c r="Z82" s="6" t="s">
        <v>66</v>
      </c>
      <c r="AA82" s="6" t="s">
        <v>66</v>
      </c>
      <c r="AB82" s="6" t="s">
        <v>66</v>
      </c>
      <c r="AC82" s="3" t="s">
        <v>391</v>
      </c>
      <c r="AD82" s="3" t="s">
        <v>66</v>
      </c>
      <c r="AE82" s="6" t="s">
        <v>66</v>
      </c>
      <c r="AF82" s="3" t="s">
        <v>66</v>
      </c>
      <c r="AG82" s="3" t="s">
        <v>66</v>
      </c>
      <c r="AZ82" s="6" t="s">
        <v>66</v>
      </c>
      <c r="BA82" s="6" t="s">
        <v>66</v>
      </c>
      <c r="BB82" s="18" t="s">
        <v>66</v>
      </c>
      <c r="BC82" s="6" t="s">
        <v>66</v>
      </c>
      <c r="BD82" s="39" t="s">
        <v>66</v>
      </c>
      <c r="BE82" s="39" t="s">
        <v>66</v>
      </c>
      <c r="BF82" s="39" t="s">
        <v>66</v>
      </c>
      <c r="BG82" s="39" t="s">
        <v>66</v>
      </c>
    </row>
    <row r="83" spans="1:59" ht="25.5" x14ac:dyDescent="0.25">
      <c r="A83" s="6" t="s">
        <v>392</v>
      </c>
      <c r="B83" s="3" t="s">
        <v>393</v>
      </c>
      <c r="C83" s="3" t="s">
        <v>394</v>
      </c>
      <c r="D83" s="3" t="s">
        <v>395</v>
      </c>
      <c r="E83" s="3" t="s">
        <v>381</v>
      </c>
      <c r="F83" s="43">
        <v>1</v>
      </c>
      <c r="G83" s="3" t="s">
        <v>396</v>
      </c>
      <c r="I83" s="3" t="s">
        <v>63</v>
      </c>
      <c r="J83" s="3" t="s">
        <v>88</v>
      </c>
      <c r="K83" s="3">
        <v>2</v>
      </c>
      <c r="L83" s="3">
        <v>2</v>
      </c>
      <c r="M83" s="3" t="s">
        <v>65</v>
      </c>
      <c r="N83" s="3">
        <v>1</v>
      </c>
      <c r="O83" s="6"/>
      <c r="P83" s="6"/>
      <c r="Q83" s="6"/>
      <c r="R83" s="6"/>
      <c r="S83" s="6"/>
      <c r="T83" s="3" t="s">
        <v>377</v>
      </c>
      <c r="U83" s="3" t="s">
        <v>89</v>
      </c>
      <c r="V83" s="6" t="s">
        <v>66</v>
      </c>
      <c r="W83" s="3" t="s">
        <v>397</v>
      </c>
      <c r="X83" s="3" t="s">
        <v>90</v>
      </c>
      <c r="Y83" s="3" t="s">
        <v>398</v>
      </c>
      <c r="Z83" s="3" t="s">
        <v>399</v>
      </c>
      <c r="AA83" s="3" t="s">
        <v>66</v>
      </c>
      <c r="AB83" s="3" t="s">
        <v>75</v>
      </c>
      <c r="AC83" s="3" t="s">
        <v>214</v>
      </c>
      <c r="AD83" s="3" t="s">
        <v>400</v>
      </c>
      <c r="AE83" s="3" t="s">
        <v>368</v>
      </c>
      <c r="AF83" s="3" t="s">
        <v>401</v>
      </c>
      <c r="AG83" s="3" t="s">
        <v>402</v>
      </c>
      <c r="AZ83" s="3" t="s">
        <v>403</v>
      </c>
      <c r="BA83" s="6" t="s">
        <v>66</v>
      </c>
      <c r="BB83" s="5" t="s">
        <v>404</v>
      </c>
      <c r="BC83" s="6" t="s">
        <v>66</v>
      </c>
      <c r="BD83" s="26">
        <v>1</v>
      </c>
      <c r="BE83" s="39">
        <v>0</v>
      </c>
      <c r="BF83" s="39" t="s">
        <v>66</v>
      </c>
      <c r="BG83" s="39" t="s">
        <v>66</v>
      </c>
    </row>
    <row r="84" spans="1:59" x14ac:dyDescent="0.25">
      <c r="E84" s="6" t="s">
        <v>66</v>
      </c>
      <c r="F84" s="45"/>
      <c r="G84" s="6" t="s">
        <v>66</v>
      </c>
      <c r="H84" s="6" t="s">
        <v>66</v>
      </c>
      <c r="I84" s="6" t="s">
        <v>66</v>
      </c>
      <c r="J84" s="6" t="s">
        <v>66</v>
      </c>
      <c r="K84" s="6" t="s">
        <v>66</v>
      </c>
      <c r="L84" s="6" t="s">
        <v>66</v>
      </c>
      <c r="M84" s="3" t="s">
        <v>66</v>
      </c>
      <c r="N84" s="3" t="s">
        <v>66</v>
      </c>
      <c r="O84" s="6"/>
      <c r="P84" s="6"/>
      <c r="Q84" s="6"/>
      <c r="R84" s="6"/>
      <c r="S84" s="6"/>
      <c r="T84" s="3" t="s">
        <v>66</v>
      </c>
      <c r="U84" s="3" t="s">
        <v>362</v>
      </c>
      <c r="V84" s="6" t="s">
        <v>66</v>
      </c>
      <c r="W84" s="3" t="s">
        <v>257</v>
      </c>
      <c r="X84" s="6" t="s">
        <v>66</v>
      </c>
      <c r="Y84" s="6" t="s">
        <v>66</v>
      </c>
      <c r="Z84" s="6" t="s">
        <v>66</v>
      </c>
      <c r="AA84" s="6" t="s">
        <v>66</v>
      </c>
      <c r="AB84" s="6" t="s">
        <v>66</v>
      </c>
      <c r="AC84" s="6" t="s">
        <v>66</v>
      </c>
      <c r="AD84" s="6" t="s">
        <v>66</v>
      </c>
      <c r="AE84" s="6" t="s">
        <v>66</v>
      </c>
      <c r="AF84" s="3" t="s">
        <v>66</v>
      </c>
      <c r="AG84" s="3" t="s">
        <v>66</v>
      </c>
      <c r="AZ84" s="6" t="s">
        <v>66</v>
      </c>
      <c r="BA84" s="6" t="s">
        <v>66</v>
      </c>
      <c r="BB84" s="18" t="s">
        <v>66</v>
      </c>
      <c r="BC84" s="6" t="s">
        <v>66</v>
      </c>
      <c r="BD84" s="39" t="s">
        <v>66</v>
      </c>
      <c r="BE84" s="39" t="s">
        <v>66</v>
      </c>
      <c r="BF84" s="39" t="s">
        <v>66</v>
      </c>
      <c r="BG84" s="39" t="s">
        <v>66</v>
      </c>
    </row>
    <row r="85" spans="1:59" x14ac:dyDescent="0.25">
      <c r="E85" s="6" t="s">
        <v>66</v>
      </c>
      <c r="F85" s="45"/>
      <c r="G85" s="6" t="s">
        <v>66</v>
      </c>
      <c r="H85" s="6" t="s">
        <v>66</v>
      </c>
      <c r="I85" s="6" t="s">
        <v>66</v>
      </c>
      <c r="J85" s="6" t="s">
        <v>66</v>
      </c>
      <c r="K85" s="6" t="s">
        <v>66</v>
      </c>
      <c r="L85" s="6" t="s">
        <v>66</v>
      </c>
      <c r="M85" s="3" t="s">
        <v>66</v>
      </c>
      <c r="O85" s="6"/>
      <c r="P85" s="6"/>
      <c r="Q85" s="6"/>
      <c r="R85" s="6"/>
      <c r="S85" s="6"/>
      <c r="T85" s="3" t="s">
        <v>66</v>
      </c>
      <c r="U85" s="3" t="s">
        <v>405</v>
      </c>
      <c r="V85" s="6" t="s">
        <v>66</v>
      </c>
      <c r="W85" s="3" t="s">
        <v>406</v>
      </c>
      <c r="X85" s="6" t="s">
        <v>66</v>
      </c>
      <c r="Y85" s="6" t="s">
        <v>66</v>
      </c>
      <c r="Z85" s="6" t="s">
        <v>66</v>
      </c>
      <c r="AA85" s="6" t="s">
        <v>66</v>
      </c>
      <c r="AB85" s="6" t="s">
        <v>66</v>
      </c>
      <c r="AC85" s="6" t="s">
        <v>66</v>
      </c>
      <c r="AD85" s="6" t="s">
        <v>66</v>
      </c>
      <c r="AE85" s="6" t="s">
        <v>66</v>
      </c>
      <c r="AF85" s="3" t="s">
        <v>66</v>
      </c>
      <c r="AG85" s="3" t="s">
        <v>66</v>
      </c>
      <c r="AZ85" s="6" t="s">
        <v>66</v>
      </c>
      <c r="BA85" s="6" t="s">
        <v>66</v>
      </c>
      <c r="BB85" s="18" t="s">
        <v>66</v>
      </c>
      <c r="BC85" s="6" t="s">
        <v>66</v>
      </c>
      <c r="BD85" s="39" t="s">
        <v>66</v>
      </c>
      <c r="BE85" s="39" t="s">
        <v>66</v>
      </c>
      <c r="BF85" s="39" t="s">
        <v>66</v>
      </c>
      <c r="BG85" s="39" t="s">
        <v>66</v>
      </c>
    </row>
    <row r="86" spans="1:59" x14ac:dyDescent="0.25">
      <c r="A86" s="6" t="s">
        <v>407</v>
      </c>
      <c r="B86" s="3" t="s">
        <v>408</v>
      </c>
      <c r="C86" s="3" t="s">
        <v>409</v>
      </c>
      <c r="D86" s="3" t="s">
        <v>410</v>
      </c>
      <c r="E86" s="3" t="s">
        <v>382</v>
      </c>
      <c r="F86" s="43">
        <v>1</v>
      </c>
      <c r="G86" s="3" t="s">
        <v>411</v>
      </c>
      <c r="I86" s="3" t="s">
        <v>87</v>
      </c>
      <c r="J86" s="3" t="s">
        <v>64</v>
      </c>
      <c r="K86" s="3">
        <v>2</v>
      </c>
      <c r="L86" s="3">
        <v>2</v>
      </c>
      <c r="M86" s="3" t="s">
        <v>65</v>
      </c>
      <c r="N86" s="3">
        <v>1</v>
      </c>
      <c r="O86" s="6"/>
      <c r="P86" s="6"/>
      <c r="Q86" s="6"/>
      <c r="R86" s="6"/>
      <c r="S86" s="6"/>
      <c r="T86" s="3" t="s">
        <v>382</v>
      </c>
      <c r="U86" s="3" t="s">
        <v>362</v>
      </c>
      <c r="V86" s="6" t="s">
        <v>66</v>
      </c>
      <c r="W86" s="3" t="s">
        <v>412</v>
      </c>
      <c r="X86" s="3" t="s">
        <v>90</v>
      </c>
      <c r="Y86" s="3" t="s">
        <v>75</v>
      </c>
      <c r="Z86" s="3" t="s">
        <v>366</v>
      </c>
      <c r="AA86" s="3" t="s">
        <v>75</v>
      </c>
      <c r="AB86" s="3" t="s">
        <v>366</v>
      </c>
      <c r="AC86" s="3" t="s">
        <v>413</v>
      </c>
      <c r="AD86" s="3" t="s">
        <v>295</v>
      </c>
      <c r="AE86" s="3" t="s">
        <v>368</v>
      </c>
      <c r="AF86" s="3" t="s">
        <v>414</v>
      </c>
      <c r="AG86" s="3" t="s">
        <v>66</v>
      </c>
      <c r="AZ86" s="3" t="s">
        <v>66</v>
      </c>
      <c r="BA86" s="3" t="s">
        <v>415</v>
      </c>
      <c r="BB86" s="5" t="s">
        <v>416</v>
      </c>
      <c r="BC86" s="3" t="s">
        <v>417</v>
      </c>
      <c r="BD86" s="16">
        <v>0.9</v>
      </c>
      <c r="BE86" s="39" t="s">
        <v>66</v>
      </c>
      <c r="BF86" s="26">
        <v>0.1</v>
      </c>
      <c r="BG86" s="39" t="s">
        <v>66</v>
      </c>
    </row>
    <row r="87" spans="1:59" x14ac:dyDescent="0.25">
      <c r="E87" s="6" t="s">
        <v>66</v>
      </c>
      <c r="F87" s="45"/>
      <c r="G87" s="6" t="s">
        <v>66</v>
      </c>
      <c r="H87" s="6" t="s">
        <v>66</v>
      </c>
      <c r="I87" s="6" t="s">
        <v>66</v>
      </c>
      <c r="J87" s="6" t="s">
        <v>66</v>
      </c>
      <c r="K87" s="6" t="s">
        <v>66</v>
      </c>
      <c r="L87" s="6" t="s">
        <v>66</v>
      </c>
      <c r="M87" s="3" t="s">
        <v>66</v>
      </c>
      <c r="N87" s="3" t="s">
        <v>66</v>
      </c>
      <c r="O87" s="6"/>
      <c r="P87" s="6"/>
      <c r="Q87" s="6"/>
      <c r="R87" s="6"/>
      <c r="S87" s="6"/>
      <c r="T87" s="3" t="s">
        <v>66</v>
      </c>
      <c r="U87" s="3" t="s">
        <v>89</v>
      </c>
      <c r="V87" s="6" t="s">
        <v>66</v>
      </c>
      <c r="W87" s="3" t="s">
        <v>255</v>
      </c>
      <c r="X87" s="6" t="s">
        <v>66</v>
      </c>
      <c r="Y87" s="6" t="s">
        <v>66</v>
      </c>
      <c r="Z87" s="6" t="s">
        <v>66</v>
      </c>
      <c r="AA87" s="6" t="s">
        <v>66</v>
      </c>
      <c r="AB87" s="6" t="s">
        <v>66</v>
      </c>
      <c r="AC87" s="3" t="s">
        <v>383</v>
      </c>
      <c r="AD87" s="3" t="s">
        <v>66</v>
      </c>
      <c r="AE87" s="6" t="s">
        <v>66</v>
      </c>
      <c r="AF87" s="3" t="s">
        <v>66</v>
      </c>
      <c r="AG87" s="3" t="s">
        <v>66</v>
      </c>
      <c r="AZ87" s="3" t="s">
        <v>66</v>
      </c>
      <c r="BA87" s="3" t="s">
        <v>66</v>
      </c>
      <c r="BB87" s="5" t="s">
        <v>66</v>
      </c>
      <c r="BC87" s="6" t="s">
        <v>66</v>
      </c>
      <c r="BD87" s="40" t="s">
        <v>66</v>
      </c>
      <c r="BE87" s="39" t="s">
        <v>66</v>
      </c>
      <c r="BF87" s="39" t="s">
        <v>66</v>
      </c>
      <c r="BG87" s="39" t="s">
        <v>66</v>
      </c>
    </row>
    <row r="88" spans="1:59" x14ac:dyDescent="0.25">
      <c r="A88" s="6" t="s">
        <v>418</v>
      </c>
      <c r="B88" s="3" t="s">
        <v>419</v>
      </c>
      <c r="C88" s="3" t="s">
        <v>420</v>
      </c>
      <c r="D88" s="3" t="s">
        <v>376</v>
      </c>
      <c r="E88" s="3" t="s">
        <v>75</v>
      </c>
      <c r="F88" s="43">
        <v>1</v>
      </c>
      <c r="G88" s="3" t="s">
        <v>421</v>
      </c>
      <c r="I88" s="3" t="s">
        <v>63</v>
      </c>
      <c r="J88" s="3" t="s">
        <v>88</v>
      </c>
      <c r="K88" s="3">
        <v>2</v>
      </c>
      <c r="L88" s="3">
        <v>2</v>
      </c>
      <c r="M88" s="3" t="s">
        <v>65</v>
      </c>
      <c r="N88" s="3">
        <v>1</v>
      </c>
      <c r="O88" s="6"/>
      <c r="P88" s="6"/>
      <c r="Q88" s="6"/>
      <c r="R88" s="6"/>
      <c r="S88" s="6"/>
      <c r="T88" s="3" t="s">
        <v>422</v>
      </c>
      <c r="U88" s="3" t="s">
        <v>89</v>
      </c>
      <c r="V88" s="6" t="s">
        <v>66</v>
      </c>
      <c r="W88" s="3" t="s">
        <v>255</v>
      </c>
      <c r="X88" s="3" t="s">
        <v>90</v>
      </c>
      <c r="Y88" s="3" t="s">
        <v>75</v>
      </c>
      <c r="Z88" s="3" t="s">
        <v>75</v>
      </c>
      <c r="AA88" s="3" t="s">
        <v>75</v>
      </c>
      <c r="AB88" s="3" t="s">
        <v>75</v>
      </c>
      <c r="AC88" s="3" t="s">
        <v>214</v>
      </c>
      <c r="AD88" s="3" t="s">
        <v>295</v>
      </c>
      <c r="AE88" s="3" t="s">
        <v>368</v>
      </c>
      <c r="AF88" s="3" t="s">
        <v>414</v>
      </c>
      <c r="AG88" s="3" t="s">
        <v>423</v>
      </c>
      <c r="AZ88" s="3" t="s">
        <v>424</v>
      </c>
      <c r="BA88" s="6" t="s">
        <v>66</v>
      </c>
      <c r="BB88" s="18" t="s">
        <v>66</v>
      </c>
      <c r="BC88" s="6" t="s">
        <v>66</v>
      </c>
      <c r="BD88" s="16">
        <v>0.4</v>
      </c>
      <c r="BE88" s="16">
        <v>0.6</v>
      </c>
      <c r="BF88" s="40">
        <v>0</v>
      </c>
      <c r="BG88" s="40">
        <v>2</v>
      </c>
    </row>
    <row r="89" spans="1:59" x14ac:dyDescent="0.25">
      <c r="E89" s="6" t="s">
        <v>66</v>
      </c>
      <c r="F89" s="45"/>
      <c r="G89" s="6" t="s">
        <v>66</v>
      </c>
      <c r="I89" s="6" t="s">
        <v>66</v>
      </c>
      <c r="J89" s="6" t="s">
        <v>66</v>
      </c>
      <c r="K89" s="6" t="s">
        <v>66</v>
      </c>
      <c r="L89" s="6" t="s">
        <v>66</v>
      </c>
      <c r="M89" s="3" t="s">
        <v>66</v>
      </c>
      <c r="N89" s="3" t="s">
        <v>66</v>
      </c>
      <c r="O89" s="6"/>
      <c r="P89" s="6"/>
      <c r="Q89" s="6"/>
      <c r="R89" s="6"/>
      <c r="S89" s="6"/>
      <c r="T89" s="3" t="s">
        <v>66</v>
      </c>
      <c r="U89" s="3" t="s">
        <v>362</v>
      </c>
      <c r="V89" s="6" t="s">
        <v>66</v>
      </c>
      <c r="W89" s="3" t="s">
        <v>425</v>
      </c>
      <c r="X89" s="3" t="s">
        <v>66</v>
      </c>
      <c r="Y89" s="3" t="s">
        <v>66</v>
      </c>
      <c r="Z89" s="3" t="s">
        <v>66</v>
      </c>
      <c r="AA89" s="3" t="s">
        <v>66</v>
      </c>
      <c r="AB89" s="3" t="s">
        <v>66</v>
      </c>
      <c r="AC89" s="3" t="s">
        <v>66</v>
      </c>
      <c r="AD89" s="3" t="s">
        <v>66</v>
      </c>
      <c r="AE89" s="6" t="s">
        <v>66</v>
      </c>
      <c r="AF89" s="3" t="s">
        <v>66</v>
      </c>
      <c r="AG89" s="3" t="s">
        <v>66</v>
      </c>
      <c r="AZ89" s="6" t="s">
        <v>66</v>
      </c>
      <c r="BA89" s="6" t="s">
        <v>66</v>
      </c>
      <c r="BB89" s="18" t="s">
        <v>66</v>
      </c>
      <c r="BC89" s="6" t="s">
        <v>66</v>
      </c>
      <c r="BD89" s="39" t="s">
        <v>66</v>
      </c>
      <c r="BE89" s="39" t="s">
        <v>66</v>
      </c>
      <c r="BF89" s="39" t="s">
        <v>66</v>
      </c>
      <c r="BG89" s="40" t="s">
        <v>66</v>
      </c>
    </row>
    <row r="90" spans="1:59" x14ac:dyDescent="0.25">
      <c r="A90" s="6" t="s">
        <v>426</v>
      </c>
      <c r="B90" s="3" t="s">
        <v>427</v>
      </c>
      <c r="C90" s="3" t="s">
        <v>428</v>
      </c>
      <c r="D90" s="3" t="s">
        <v>358</v>
      </c>
      <c r="E90" s="3" t="s">
        <v>174</v>
      </c>
      <c r="F90" s="43">
        <v>1</v>
      </c>
      <c r="G90" s="3" t="s">
        <v>429</v>
      </c>
      <c r="I90" s="3" t="s">
        <v>87</v>
      </c>
      <c r="J90" s="3" t="s">
        <v>64</v>
      </c>
      <c r="K90" s="3">
        <v>2</v>
      </c>
      <c r="L90" s="3">
        <v>2</v>
      </c>
      <c r="M90" s="3" t="s">
        <v>65</v>
      </c>
      <c r="N90" s="3">
        <v>1</v>
      </c>
      <c r="O90" s="6"/>
      <c r="P90" s="6"/>
      <c r="Q90" s="6"/>
      <c r="R90" s="6"/>
      <c r="S90" s="6"/>
      <c r="T90" s="3" t="s">
        <v>174</v>
      </c>
      <c r="U90" s="3" t="s">
        <v>66</v>
      </c>
      <c r="V90" s="6" t="s">
        <v>66</v>
      </c>
      <c r="W90" s="3" t="s">
        <v>430</v>
      </c>
      <c r="X90" s="3" t="s">
        <v>90</v>
      </c>
      <c r="Y90" s="3" t="s">
        <v>431</v>
      </c>
      <c r="Z90" s="3" t="s">
        <v>366</v>
      </c>
      <c r="AA90" s="3" t="s">
        <v>66</v>
      </c>
      <c r="AB90" s="3" t="s">
        <v>167</v>
      </c>
      <c r="AC90" s="3" t="s">
        <v>432</v>
      </c>
      <c r="AD90" s="3" t="s">
        <v>295</v>
      </c>
      <c r="AE90" s="3" t="s">
        <v>368</v>
      </c>
      <c r="AF90" s="3" t="s">
        <v>433</v>
      </c>
      <c r="AG90" s="3" t="s">
        <v>434</v>
      </c>
      <c r="AZ90" s="6" t="s">
        <v>66</v>
      </c>
      <c r="BA90" s="6" t="s">
        <v>66</v>
      </c>
      <c r="BB90" s="18" t="s">
        <v>66</v>
      </c>
      <c r="BC90" s="6" t="s">
        <v>66</v>
      </c>
      <c r="BD90" s="26">
        <v>1</v>
      </c>
      <c r="BE90" s="39">
        <v>0</v>
      </c>
      <c r="BF90" s="39" t="s">
        <v>66</v>
      </c>
      <c r="BG90" s="40">
        <v>2</v>
      </c>
    </row>
    <row r="91" spans="1:59" x14ac:dyDescent="0.25">
      <c r="E91" s="6" t="s">
        <v>66</v>
      </c>
      <c r="F91" s="45"/>
      <c r="G91" s="6" t="s">
        <v>66</v>
      </c>
      <c r="I91" s="6" t="s">
        <v>66</v>
      </c>
      <c r="J91" s="6" t="s">
        <v>66</v>
      </c>
      <c r="K91" s="6" t="s">
        <v>66</v>
      </c>
      <c r="L91" s="6" t="s">
        <v>66</v>
      </c>
      <c r="M91" s="3" t="s">
        <v>66</v>
      </c>
      <c r="N91" s="3" t="s">
        <v>66</v>
      </c>
      <c r="O91" s="6"/>
      <c r="P91" s="6"/>
      <c r="Q91" s="6"/>
      <c r="R91" s="6"/>
      <c r="S91" s="6"/>
      <c r="T91" s="6" t="s">
        <v>66</v>
      </c>
      <c r="U91" s="6" t="s">
        <v>66</v>
      </c>
      <c r="V91" s="6" t="s">
        <v>66</v>
      </c>
      <c r="W91" s="3" t="s">
        <v>435</v>
      </c>
      <c r="X91" s="6" t="s">
        <v>66</v>
      </c>
      <c r="Y91" s="6" t="s">
        <v>66</v>
      </c>
      <c r="Z91" s="6" t="s">
        <v>66</v>
      </c>
      <c r="AA91" s="6" t="s">
        <v>66</v>
      </c>
      <c r="AB91" s="6" t="s">
        <v>66</v>
      </c>
      <c r="AC91" s="6" t="s">
        <v>66</v>
      </c>
      <c r="AD91" s="6" t="s">
        <v>66</v>
      </c>
      <c r="AE91" s="6" t="s">
        <v>66</v>
      </c>
      <c r="AF91" s="3" t="s">
        <v>66</v>
      </c>
      <c r="AG91" s="3" t="s">
        <v>66</v>
      </c>
      <c r="AZ91" s="6" t="s">
        <v>66</v>
      </c>
      <c r="BA91" s="6" t="s">
        <v>66</v>
      </c>
      <c r="BB91" s="18" t="s">
        <v>66</v>
      </c>
      <c r="BC91" s="6" t="s">
        <v>66</v>
      </c>
      <c r="BD91" s="39" t="s">
        <v>66</v>
      </c>
      <c r="BE91" s="39" t="s">
        <v>66</v>
      </c>
      <c r="BF91" s="39" t="s">
        <v>66</v>
      </c>
      <c r="BG91" s="40" t="s">
        <v>66</v>
      </c>
    </row>
    <row r="92" spans="1:59" x14ac:dyDescent="0.25">
      <c r="E92" s="6" t="s">
        <v>66</v>
      </c>
      <c r="F92" s="45"/>
      <c r="G92" s="6" t="s">
        <v>66</v>
      </c>
      <c r="I92" s="6" t="s">
        <v>66</v>
      </c>
      <c r="J92" s="6" t="s">
        <v>66</v>
      </c>
      <c r="K92" s="6" t="s">
        <v>66</v>
      </c>
      <c r="L92" s="6" t="s">
        <v>66</v>
      </c>
      <c r="M92" s="3" t="s">
        <v>66</v>
      </c>
      <c r="N92" s="3" t="s">
        <v>66</v>
      </c>
      <c r="O92" s="6"/>
      <c r="P92" s="6"/>
      <c r="Q92" s="6"/>
      <c r="R92" s="6"/>
      <c r="S92" s="6"/>
      <c r="T92" s="6" t="s">
        <v>66</v>
      </c>
      <c r="U92" s="6" t="s">
        <v>66</v>
      </c>
      <c r="V92" s="6" t="s">
        <v>66</v>
      </c>
      <c r="W92" s="3" t="s">
        <v>436</v>
      </c>
      <c r="X92" s="6" t="s">
        <v>66</v>
      </c>
      <c r="Y92" s="6" t="s">
        <v>66</v>
      </c>
      <c r="Z92" s="6" t="s">
        <v>66</v>
      </c>
      <c r="AA92" s="6" t="s">
        <v>66</v>
      </c>
      <c r="AB92" s="6" t="s">
        <v>66</v>
      </c>
      <c r="AC92" s="6" t="s">
        <v>66</v>
      </c>
      <c r="AD92" s="6" t="s">
        <v>66</v>
      </c>
      <c r="AE92" s="6" t="s">
        <v>66</v>
      </c>
      <c r="AF92" s="3" t="s">
        <v>66</v>
      </c>
      <c r="AG92" s="3" t="s">
        <v>66</v>
      </c>
      <c r="AZ92" s="6" t="s">
        <v>66</v>
      </c>
      <c r="BA92" s="6" t="s">
        <v>66</v>
      </c>
      <c r="BB92" s="18" t="s">
        <v>66</v>
      </c>
      <c r="BC92" s="6" t="s">
        <v>66</v>
      </c>
      <c r="BD92" s="39" t="s">
        <v>66</v>
      </c>
      <c r="BE92" s="39" t="s">
        <v>66</v>
      </c>
      <c r="BF92" s="39" t="s">
        <v>66</v>
      </c>
      <c r="BG92" s="40" t="s">
        <v>66</v>
      </c>
    </row>
    <row r="93" spans="1:59" x14ac:dyDescent="0.25">
      <c r="A93" s="6" t="s">
        <v>437</v>
      </c>
      <c r="B93" s="3" t="s">
        <v>438</v>
      </c>
      <c r="C93" s="3" t="s">
        <v>439</v>
      </c>
      <c r="D93" s="3" t="s">
        <v>440</v>
      </c>
      <c r="E93" s="3" t="s">
        <v>441</v>
      </c>
      <c r="F93" s="43">
        <v>1</v>
      </c>
      <c r="G93" s="3" t="s">
        <v>442</v>
      </c>
      <c r="I93" s="3" t="s">
        <v>87</v>
      </c>
      <c r="J93" s="3" t="s">
        <v>77</v>
      </c>
      <c r="K93" s="3">
        <v>1</v>
      </c>
      <c r="L93" s="3">
        <v>2</v>
      </c>
      <c r="M93" s="3" t="s">
        <v>65</v>
      </c>
      <c r="N93" s="3">
        <v>1</v>
      </c>
      <c r="O93" s="6"/>
      <c r="P93" s="6"/>
      <c r="Q93" s="6"/>
      <c r="R93" s="6"/>
      <c r="S93" s="6"/>
      <c r="T93" s="3" t="s">
        <v>441</v>
      </c>
      <c r="U93" s="3" t="s">
        <v>443</v>
      </c>
      <c r="V93" s="6" t="s">
        <v>66</v>
      </c>
      <c r="W93" s="3" t="s">
        <v>444</v>
      </c>
      <c r="X93" s="3" t="s">
        <v>90</v>
      </c>
      <c r="Y93" s="3" t="s">
        <v>366</v>
      </c>
      <c r="Z93" s="3" t="s">
        <v>167</v>
      </c>
      <c r="AA93" s="3" t="s">
        <v>66</v>
      </c>
      <c r="AB93" s="3" t="s">
        <v>167</v>
      </c>
      <c r="AC93" s="3" t="s">
        <v>383</v>
      </c>
      <c r="AD93" s="3" t="s">
        <v>295</v>
      </c>
      <c r="AE93" s="3" t="s">
        <v>445</v>
      </c>
      <c r="AF93" s="3" t="s">
        <v>446</v>
      </c>
      <c r="AG93" s="3" t="s">
        <v>447</v>
      </c>
      <c r="AZ93" s="3" t="s">
        <v>448</v>
      </c>
      <c r="BA93" s="6" t="s">
        <v>66</v>
      </c>
      <c r="BB93" s="18" t="s">
        <v>66</v>
      </c>
      <c r="BC93" s="6" t="s">
        <v>66</v>
      </c>
      <c r="BD93" s="16">
        <v>1</v>
      </c>
      <c r="BE93" s="39">
        <v>0</v>
      </c>
      <c r="BF93" s="39">
        <v>0</v>
      </c>
      <c r="BG93" s="40">
        <v>2</v>
      </c>
    </row>
    <row r="94" spans="1:59" x14ac:dyDescent="0.25">
      <c r="E94" s="6" t="s">
        <v>66</v>
      </c>
      <c r="F94" s="45"/>
      <c r="G94" s="6" t="s">
        <v>66</v>
      </c>
      <c r="H94" s="6" t="s">
        <v>66</v>
      </c>
      <c r="I94" s="6" t="s">
        <v>66</v>
      </c>
      <c r="J94" s="6" t="s">
        <v>66</v>
      </c>
      <c r="K94" s="6" t="s">
        <v>66</v>
      </c>
      <c r="L94" s="6" t="s">
        <v>66</v>
      </c>
      <c r="M94" s="3" t="s">
        <v>66</v>
      </c>
      <c r="N94" s="27" t="s">
        <v>66</v>
      </c>
      <c r="O94" s="28"/>
      <c r="P94" s="28"/>
      <c r="Q94" s="28"/>
      <c r="R94" s="28"/>
      <c r="S94" s="28"/>
      <c r="T94" s="3" t="s">
        <v>66</v>
      </c>
      <c r="U94" s="3" t="s">
        <v>66</v>
      </c>
      <c r="V94" s="6" t="s">
        <v>66</v>
      </c>
      <c r="W94" s="3" t="s">
        <v>449</v>
      </c>
      <c r="X94" s="6" t="s">
        <v>66</v>
      </c>
      <c r="Y94" s="6" t="s">
        <v>66</v>
      </c>
      <c r="Z94" s="6" t="s">
        <v>66</v>
      </c>
      <c r="AA94" s="6" t="s">
        <v>66</v>
      </c>
      <c r="AB94" s="6" t="s">
        <v>66</v>
      </c>
      <c r="AC94" s="3" t="s">
        <v>413</v>
      </c>
      <c r="AD94" s="3" t="s">
        <v>66</v>
      </c>
      <c r="AE94" s="3" t="s">
        <v>66</v>
      </c>
      <c r="AF94" s="3" t="s">
        <v>66</v>
      </c>
      <c r="AG94" s="3" t="s">
        <v>66</v>
      </c>
      <c r="AZ94" s="3" t="s">
        <v>66</v>
      </c>
      <c r="BA94" s="6" t="s">
        <v>66</v>
      </c>
      <c r="BB94" s="18" t="s">
        <v>66</v>
      </c>
      <c r="BC94" s="6" t="s">
        <v>66</v>
      </c>
      <c r="BD94" s="40" t="s">
        <v>66</v>
      </c>
      <c r="BE94" s="39" t="s">
        <v>66</v>
      </c>
      <c r="BF94" s="39" t="s">
        <v>66</v>
      </c>
      <c r="BG94" s="40" t="s">
        <v>66</v>
      </c>
    </row>
    <row r="95" spans="1:59" x14ac:dyDescent="0.25">
      <c r="E95" s="3" t="s">
        <v>450</v>
      </c>
      <c r="F95" s="43">
        <v>2</v>
      </c>
      <c r="G95" s="3" t="s">
        <v>451</v>
      </c>
      <c r="I95" s="3" t="s">
        <v>87</v>
      </c>
      <c r="J95" s="3" t="s">
        <v>77</v>
      </c>
      <c r="K95" s="3">
        <v>1</v>
      </c>
      <c r="L95" s="3">
        <v>2</v>
      </c>
      <c r="M95" s="3" t="s">
        <v>65</v>
      </c>
      <c r="N95" s="3">
        <v>1</v>
      </c>
      <c r="O95" s="6"/>
      <c r="P95" s="6"/>
      <c r="Q95" s="6"/>
      <c r="R95" s="6"/>
      <c r="S95" s="6"/>
      <c r="T95" s="3" t="s">
        <v>450</v>
      </c>
      <c r="U95" s="3" t="s">
        <v>452</v>
      </c>
      <c r="V95" s="6" t="s">
        <v>66</v>
      </c>
      <c r="W95" s="3" t="s">
        <v>255</v>
      </c>
      <c r="X95" s="3" t="s">
        <v>90</v>
      </c>
      <c r="Y95" s="3" t="s">
        <v>366</v>
      </c>
      <c r="Z95" s="3" t="s">
        <v>366</v>
      </c>
      <c r="AA95" s="6" t="s">
        <v>66</v>
      </c>
      <c r="AB95" s="3" t="s">
        <v>453</v>
      </c>
      <c r="AC95" s="3" t="s">
        <v>214</v>
      </c>
      <c r="AD95" s="3" t="s">
        <v>295</v>
      </c>
      <c r="AE95" s="3" t="s">
        <v>454</v>
      </c>
      <c r="AF95" s="3" t="s">
        <v>446</v>
      </c>
      <c r="AG95" s="3" t="s">
        <v>447</v>
      </c>
      <c r="AZ95" s="3" t="s">
        <v>448</v>
      </c>
      <c r="BA95" s="6" t="s">
        <v>66</v>
      </c>
      <c r="BB95" s="18" t="s">
        <v>66</v>
      </c>
      <c r="BC95" s="6" t="s">
        <v>66</v>
      </c>
      <c r="BD95" s="16">
        <v>1</v>
      </c>
      <c r="BE95" s="39">
        <v>0</v>
      </c>
      <c r="BF95" s="39">
        <v>0</v>
      </c>
      <c r="BG95" s="40">
        <v>2</v>
      </c>
    </row>
    <row r="96" spans="1:59" x14ac:dyDescent="0.25">
      <c r="E96" s="6" t="s">
        <v>66</v>
      </c>
      <c r="F96" s="45"/>
      <c r="G96" s="6" t="s">
        <v>66</v>
      </c>
      <c r="H96" s="6" t="s">
        <v>66</v>
      </c>
      <c r="I96" s="6" t="s">
        <v>66</v>
      </c>
      <c r="J96" s="6" t="s">
        <v>66</v>
      </c>
      <c r="K96" s="6" t="s">
        <v>66</v>
      </c>
      <c r="L96" s="6" t="s">
        <v>66</v>
      </c>
      <c r="M96" s="3" t="s">
        <v>66</v>
      </c>
      <c r="N96" s="3" t="s">
        <v>66</v>
      </c>
      <c r="O96" s="6"/>
      <c r="P96" s="6"/>
      <c r="Q96" s="6"/>
      <c r="R96" s="6"/>
      <c r="S96" s="6"/>
      <c r="T96" s="3" t="s">
        <v>66</v>
      </c>
      <c r="U96" s="3" t="s">
        <v>455</v>
      </c>
      <c r="V96" s="6" t="s">
        <v>66</v>
      </c>
      <c r="W96" s="3" t="s">
        <v>456</v>
      </c>
      <c r="X96" s="3" t="s">
        <v>66</v>
      </c>
      <c r="Y96" s="6" t="s">
        <v>66</v>
      </c>
      <c r="Z96" s="3" t="s">
        <v>66</v>
      </c>
      <c r="AA96" s="6" t="s">
        <v>66</v>
      </c>
      <c r="AB96" s="6" t="s">
        <v>66</v>
      </c>
      <c r="AC96" s="6" t="s">
        <v>66</v>
      </c>
      <c r="AD96" s="6" t="s">
        <v>66</v>
      </c>
      <c r="AE96" s="3" t="s">
        <v>66</v>
      </c>
      <c r="AF96" s="3" t="s">
        <v>66</v>
      </c>
      <c r="AG96" s="3" t="s">
        <v>66</v>
      </c>
      <c r="AZ96" s="6" t="s">
        <v>66</v>
      </c>
      <c r="BA96" s="6" t="s">
        <v>66</v>
      </c>
      <c r="BB96" s="18" t="s">
        <v>66</v>
      </c>
      <c r="BC96" s="6" t="s">
        <v>66</v>
      </c>
      <c r="BD96" s="39" t="s">
        <v>66</v>
      </c>
      <c r="BE96" s="39" t="s">
        <v>66</v>
      </c>
      <c r="BF96" s="39" t="s">
        <v>66</v>
      </c>
      <c r="BG96" s="40" t="s">
        <v>66</v>
      </c>
    </row>
    <row r="97" spans="1:60" x14ac:dyDescent="0.25">
      <c r="E97" s="3" t="s">
        <v>457</v>
      </c>
      <c r="F97" s="43">
        <v>3</v>
      </c>
      <c r="G97" s="3" t="s">
        <v>458</v>
      </c>
      <c r="I97" s="3" t="s">
        <v>63</v>
      </c>
      <c r="J97" s="3" t="s">
        <v>77</v>
      </c>
      <c r="K97" s="3">
        <v>1</v>
      </c>
      <c r="L97" s="3">
        <v>2</v>
      </c>
      <c r="M97" s="3" t="s">
        <v>65</v>
      </c>
      <c r="N97" s="3">
        <v>1</v>
      </c>
      <c r="O97" s="6"/>
      <c r="P97" s="6"/>
      <c r="Q97" s="6"/>
      <c r="R97" s="6"/>
      <c r="S97" s="6"/>
      <c r="T97" s="3" t="s">
        <v>457</v>
      </c>
      <c r="U97" s="3" t="s">
        <v>459</v>
      </c>
      <c r="V97" s="6" t="s">
        <v>66</v>
      </c>
      <c r="W97" s="3" t="s">
        <v>460</v>
      </c>
      <c r="X97" s="3" t="s">
        <v>90</v>
      </c>
      <c r="Y97" s="6" t="s">
        <v>66</v>
      </c>
      <c r="Z97" s="3" t="s">
        <v>313</v>
      </c>
      <c r="AA97" s="3" t="s">
        <v>351</v>
      </c>
      <c r="AB97" s="3" t="s">
        <v>313</v>
      </c>
      <c r="AC97" s="3" t="s">
        <v>461</v>
      </c>
      <c r="AD97" s="3" t="s">
        <v>295</v>
      </c>
      <c r="AE97" s="3" t="s">
        <v>462</v>
      </c>
      <c r="AF97" s="3" t="s">
        <v>446</v>
      </c>
      <c r="AG97" s="3" t="s">
        <v>447</v>
      </c>
      <c r="AZ97" s="6" t="s">
        <v>66</v>
      </c>
      <c r="BA97" s="6" t="s">
        <v>66</v>
      </c>
      <c r="BB97" s="18" t="s">
        <v>66</v>
      </c>
      <c r="BC97" s="3" t="s">
        <v>220</v>
      </c>
      <c r="BD97" s="39" t="s">
        <v>66</v>
      </c>
      <c r="BE97" s="39" t="s">
        <v>66</v>
      </c>
      <c r="BF97" s="39" t="s">
        <v>66</v>
      </c>
      <c r="BG97" s="40">
        <v>2</v>
      </c>
    </row>
    <row r="98" spans="1:60" x14ac:dyDescent="0.25">
      <c r="E98" s="6" t="s">
        <v>66</v>
      </c>
      <c r="F98" s="45"/>
      <c r="G98" s="6" t="s">
        <v>66</v>
      </c>
      <c r="I98" s="6" t="s">
        <v>66</v>
      </c>
      <c r="J98" s="6" t="s">
        <v>66</v>
      </c>
      <c r="K98" s="6" t="s">
        <v>66</v>
      </c>
      <c r="L98" s="6" t="s">
        <v>66</v>
      </c>
      <c r="M98" s="3" t="s">
        <v>66</v>
      </c>
      <c r="N98" s="3" t="s">
        <v>66</v>
      </c>
      <c r="O98" s="6"/>
      <c r="P98" s="6"/>
      <c r="Q98" s="6"/>
      <c r="R98" s="6"/>
      <c r="S98" s="6"/>
      <c r="T98" s="3" t="s">
        <v>66</v>
      </c>
      <c r="U98" s="3" t="s">
        <v>66</v>
      </c>
      <c r="V98" s="6" t="s">
        <v>66</v>
      </c>
      <c r="W98" s="3" t="s">
        <v>463</v>
      </c>
      <c r="X98" s="3" t="s">
        <v>66</v>
      </c>
      <c r="Y98" s="6" t="s">
        <v>66</v>
      </c>
      <c r="Z98" s="3" t="s">
        <v>66</v>
      </c>
      <c r="AA98" s="3" t="s">
        <v>66</v>
      </c>
      <c r="AB98" s="3" t="s">
        <v>66</v>
      </c>
      <c r="AC98" s="3" t="s">
        <v>464</v>
      </c>
      <c r="AD98" s="3" t="s">
        <v>66</v>
      </c>
      <c r="AE98" s="3" t="s">
        <v>66</v>
      </c>
      <c r="AF98" s="3" t="s">
        <v>66</v>
      </c>
      <c r="AG98" s="3" t="s">
        <v>66</v>
      </c>
      <c r="AZ98" s="6" t="s">
        <v>66</v>
      </c>
      <c r="BA98" s="6" t="s">
        <v>66</v>
      </c>
      <c r="BB98" s="18" t="s">
        <v>66</v>
      </c>
      <c r="BC98" s="3" t="s">
        <v>66</v>
      </c>
      <c r="BD98" s="39" t="s">
        <v>66</v>
      </c>
      <c r="BE98" s="39" t="s">
        <v>66</v>
      </c>
      <c r="BF98" s="39" t="s">
        <v>66</v>
      </c>
      <c r="BG98" s="40" t="s">
        <v>66</v>
      </c>
    </row>
    <row r="99" spans="1:60" x14ac:dyDescent="0.25">
      <c r="A99" s="6" t="s">
        <v>465</v>
      </c>
      <c r="B99" s="3" t="s">
        <v>466</v>
      </c>
      <c r="C99" s="3" t="s">
        <v>467</v>
      </c>
      <c r="D99" s="3">
        <v>1555</v>
      </c>
      <c r="E99" s="29" t="s">
        <v>167</v>
      </c>
      <c r="F99" s="43">
        <v>1</v>
      </c>
      <c r="G99" s="3">
        <v>1079</v>
      </c>
      <c r="I99" s="3" t="s">
        <v>63</v>
      </c>
      <c r="J99" s="3" t="s">
        <v>64</v>
      </c>
      <c r="K99" s="3">
        <v>2</v>
      </c>
      <c r="L99" s="3">
        <v>2</v>
      </c>
      <c r="P99" s="3">
        <v>0</v>
      </c>
      <c r="Q99" s="19" t="s">
        <v>102</v>
      </c>
      <c r="R99" s="20" t="s">
        <v>102</v>
      </c>
      <c r="S99" s="3" t="s">
        <v>102</v>
      </c>
      <c r="X99" s="19" t="s">
        <v>103</v>
      </c>
      <c r="AB99" s="3" t="s">
        <v>193</v>
      </c>
      <c r="AC99" s="3" t="s">
        <v>468</v>
      </c>
      <c r="AD99" s="3" t="s">
        <v>102</v>
      </c>
      <c r="AK99" s="3" t="s">
        <v>102</v>
      </c>
      <c r="AW99" s="3" t="s">
        <v>107</v>
      </c>
      <c r="AZ99" s="3" t="s">
        <v>469</v>
      </c>
      <c r="BA99" s="3" t="s">
        <v>470</v>
      </c>
      <c r="BB99" s="3" t="s">
        <v>471</v>
      </c>
      <c r="BC99" s="3" t="s">
        <v>472</v>
      </c>
      <c r="BD99" s="16">
        <v>0</v>
      </c>
      <c r="BE99" s="16">
        <v>0</v>
      </c>
      <c r="BH99" s="3">
        <v>2</v>
      </c>
    </row>
    <row r="100" spans="1:60" x14ac:dyDescent="0.25">
      <c r="E100" s="29" t="s">
        <v>473</v>
      </c>
      <c r="F100" s="43">
        <v>2</v>
      </c>
      <c r="G100" s="3">
        <v>2782</v>
      </c>
      <c r="I100" s="3" t="s">
        <v>63</v>
      </c>
      <c r="J100" s="3" t="s">
        <v>64</v>
      </c>
      <c r="K100" s="3">
        <v>2</v>
      </c>
      <c r="L100" s="3">
        <v>2</v>
      </c>
      <c r="P100" s="3">
        <v>0</v>
      </c>
      <c r="Q100" s="19" t="s">
        <v>102</v>
      </c>
      <c r="R100" s="20" t="s">
        <v>102</v>
      </c>
      <c r="S100" s="3" t="s">
        <v>102</v>
      </c>
      <c r="X100" s="19" t="s">
        <v>103</v>
      </c>
      <c r="AB100" s="3" t="s">
        <v>160</v>
      </c>
      <c r="AC100" s="3" t="s">
        <v>468</v>
      </c>
      <c r="AD100" s="3" t="s">
        <v>102</v>
      </c>
      <c r="AK100" s="3" t="s">
        <v>102</v>
      </c>
      <c r="AZ100" s="3" t="s">
        <v>469</v>
      </c>
      <c r="BA100" s="3" t="s">
        <v>474</v>
      </c>
      <c r="BB100" s="3" t="s">
        <v>475</v>
      </c>
      <c r="BC100" s="3" t="s">
        <v>476</v>
      </c>
      <c r="BD100" s="16">
        <v>0</v>
      </c>
      <c r="BE100" s="16">
        <v>0</v>
      </c>
      <c r="BH100" s="3">
        <v>2</v>
      </c>
    </row>
    <row r="101" spans="1:60" x14ac:dyDescent="0.25">
      <c r="E101" s="29" t="s">
        <v>134</v>
      </c>
      <c r="F101" s="43">
        <v>3</v>
      </c>
      <c r="G101" s="3">
        <v>981</v>
      </c>
      <c r="J101" s="3" t="s">
        <v>64</v>
      </c>
      <c r="K101" s="3">
        <v>2</v>
      </c>
      <c r="L101" s="3">
        <v>2</v>
      </c>
      <c r="P101" s="3">
        <v>0</v>
      </c>
      <c r="Q101" s="19" t="s">
        <v>102</v>
      </c>
      <c r="R101" s="20" t="s">
        <v>102</v>
      </c>
      <c r="S101" s="3" t="s">
        <v>102</v>
      </c>
      <c r="X101" s="19" t="s">
        <v>235</v>
      </c>
      <c r="AB101" s="3" t="s">
        <v>193</v>
      </c>
      <c r="AC101" s="3" t="s">
        <v>64</v>
      </c>
      <c r="AD101" s="3" t="s">
        <v>102</v>
      </c>
      <c r="AK101" s="3" t="s">
        <v>102</v>
      </c>
      <c r="AZ101" s="3" t="s">
        <v>469</v>
      </c>
      <c r="BA101" s="3" t="s">
        <v>477</v>
      </c>
      <c r="BB101" s="3" t="s">
        <v>478</v>
      </c>
      <c r="BC101" s="3">
        <v>0</v>
      </c>
      <c r="BD101" s="16">
        <v>0</v>
      </c>
      <c r="BE101" s="16">
        <v>0</v>
      </c>
      <c r="BH101" s="3">
        <v>2</v>
      </c>
    </row>
    <row r="102" spans="1:60" x14ac:dyDescent="0.25">
      <c r="A102" s="6" t="s">
        <v>479</v>
      </c>
      <c r="B102" s="3" t="s">
        <v>480</v>
      </c>
      <c r="C102" s="3" t="s">
        <v>481</v>
      </c>
      <c r="D102" s="3">
        <v>1644</v>
      </c>
      <c r="E102" s="3" t="s">
        <v>167</v>
      </c>
      <c r="F102" s="43">
        <v>1</v>
      </c>
      <c r="G102" s="3">
        <v>1929</v>
      </c>
      <c r="I102" s="3" t="s">
        <v>63</v>
      </c>
      <c r="J102" s="3" t="s">
        <v>64</v>
      </c>
      <c r="K102" s="3">
        <v>1</v>
      </c>
      <c r="L102" s="3">
        <v>2</v>
      </c>
      <c r="M102" s="3" t="s">
        <v>65</v>
      </c>
      <c r="P102" s="3">
        <v>157</v>
      </c>
      <c r="Q102" s="3" t="s">
        <v>482</v>
      </c>
      <c r="R102" s="30" t="s">
        <v>483</v>
      </c>
      <c r="S102" s="3" t="s">
        <v>102</v>
      </c>
      <c r="X102" s="19" t="s">
        <v>235</v>
      </c>
      <c r="Z102" s="3" t="s">
        <v>484</v>
      </c>
      <c r="AB102" s="3" t="s">
        <v>485</v>
      </c>
      <c r="AC102" s="3" t="s">
        <v>320</v>
      </c>
      <c r="AD102" s="3" t="s">
        <v>486</v>
      </c>
      <c r="AE102" s="3" t="s">
        <v>487</v>
      </c>
      <c r="AF102" s="3" t="s">
        <v>488</v>
      </c>
      <c r="AH102" s="3" t="s">
        <v>102</v>
      </c>
      <c r="AK102" s="3" t="s">
        <v>102</v>
      </c>
      <c r="AX102" s="3" t="s">
        <v>107</v>
      </c>
      <c r="AZ102" s="3" t="s">
        <v>489</v>
      </c>
      <c r="BA102" s="3" t="s">
        <v>490</v>
      </c>
      <c r="BB102" s="3" t="s">
        <v>491</v>
      </c>
      <c r="BC102" s="3" t="s">
        <v>492</v>
      </c>
      <c r="BD102" s="16">
        <v>0.9</v>
      </c>
      <c r="BE102" s="16">
        <v>0.1</v>
      </c>
      <c r="BH102" s="3">
        <v>3</v>
      </c>
    </row>
    <row r="103" spans="1:60" x14ac:dyDescent="0.25">
      <c r="E103" s="3" t="s">
        <v>493</v>
      </c>
      <c r="F103" s="43">
        <v>2</v>
      </c>
      <c r="G103" s="3">
        <v>949</v>
      </c>
      <c r="I103" s="3" t="s">
        <v>494</v>
      </c>
      <c r="J103" s="3" t="s">
        <v>88</v>
      </c>
      <c r="K103" s="3">
        <v>2</v>
      </c>
      <c r="L103" s="3">
        <v>2</v>
      </c>
      <c r="M103" s="3" t="s">
        <v>65</v>
      </c>
      <c r="P103" s="3" t="s">
        <v>102</v>
      </c>
      <c r="Q103" s="19" t="s">
        <v>102</v>
      </c>
      <c r="R103" s="20" t="s">
        <v>102</v>
      </c>
      <c r="S103" s="3" t="s">
        <v>102</v>
      </c>
      <c r="X103" s="19" t="s">
        <v>235</v>
      </c>
      <c r="AH103" s="3" t="s">
        <v>102</v>
      </c>
      <c r="BB103" s="3"/>
    </row>
    <row r="104" spans="1:60" x14ac:dyDescent="0.25">
      <c r="Q104" s="19"/>
      <c r="R104" s="20" t="s">
        <v>102</v>
      </c>
      <c r="S104" s="3" t="s">
        <v>102</v>
      </c>
      <c r="X104" s="19"/>
      <c r="BB104" s="3"/>
    </row>
    <row r="105" spans="1:60" x14ac:dyDescent="0.25">
      <c r="A105" s="6" t="s">
        <v>495</v>
      </c>
      <c r="B105" s="3" t="s">
        <v>496</v>
      </c>
      <c r="C105" s="3" t="s">
        <v>497</v>
      </c>
      <c r="D105" s="3" t="s">
        <v>498</v>
      </c>
      <c r="E105" s="3" t="s">
        <v>499</v>
      </c>
      <c r="F105" s="43">
        <v>1</v>
      </c>
      <c r="G105" s="3" t="s">
        <v>62</v>
      </c>
      <c r="I105" s="3" t="s">
        <v>63</v>
      </c>
      <c r="J105" s="3" t="s">
        <v>64</v>
      </c>
      <c r="K105" s="3">
        <v>1</v>
      </c>
      <c r="L105" s="3">
        <v>2</v>
      </c>
      <c r="M105" s="3" t="s">
        <v>65</v>
      </c>
      <c r="N105" s="3">
        <v>1</v>
      </c>
      <c r="O105" s="6"/>
      <c r="P105" s="6"/>
      <c r="Q105" s="6"/>
      <c r="R105" s="6"/>
      <c r="S105" s="6"/>
      <c r="T105" s="3" t="s">
        <v>499</v>
      </c>
      <c r="U105" s="3" t="s">
        <v>122</v>
      </c>
      <c r="V105" s="6" t="s">
        <v>66</v>
      </c>
      <c r="W105" s="3" t="s">
        <v>66</v>
      </c>
      <c r="X105" s="3" t="s">
        <v>129</v>
      </c>
      <c r="Y105" s="3" t="s">
        <v>366</v>
      </c>
      <c r="Z105" s="3" t="s">
        <v>193</v>
      </c>
      <c r="AA105" s="3" t="s">
        <v>219</v>
      </c>
      <c r="AB105" s="3" t="s">
        <v>167</v>
      </c>
      <c r="AC105" s="3" t="s">
        <v>500</v>
      </c>
      <c r="AD105" s="3" t="s">
        <v>68</v>
      </c>
      <c r="AE105" s="3" t="s">
        <v>501</v>
      </c>
      <c r="AF105" s="3" t="s">
        <v>286</v>
      </c>
      <c r="AG105" s="3" t="s">
        <v>502</v>
      </c>
      <c r="AZ105" s="3" t="s">
        <v>66</v>
      </c>
      <c r="BA105" s="3" t="s">
        <v>94</v>
      </c>
      <c r="BB105" s="5" t="s">
        <v>147</v>
      </c>
      <c r="BC105" s="3" t="s">
        <v>96</v>
      </c>
      <c r="BD105" s="16">
        <v>1</v>
      </c>
      <c r="BE105" s="39">
        <v>0</v>
      </c>
      <c r="BF105" s="39"/>
      <c r="BG105" s="40">
        <v>3</v>
      </c>
    </row>
    <row r="106" spans="1:60" x14ac:dyDescent="0.25">
      <c r="A106" s="6" t="s">
        <v>66</v>
      </c>
      <c r="B106" s="3" t="s">
        <v>66</v>
      </c>
      <c r="E106" s="3" t="s">
        <v>499</v>
      </c>
      <c r="F106" s="43">
        <v>2</v>
      </c>
      <c r="G106" s="3" t="s">
        <v>503</v>
      </c>
      <c r="I106" s="3" t="s">
        <v>63</v>
      </c>
      <c r="J106" s="3" t="s">
        <v>64</v>
      </c>
      <c r="K106" s="3">
        <v>2</v>
      </c>
      <c r="L106" s="3">
        <v>2</v>
      </c>
      <c r="M106" s="3" t="s">
        <v>65</v>
      </c>
      <c r="N106" s="3">
        <v>1</v>
      </c>
      <c r="O106" s="6"/>
      <c r="P106" s="6"/>
      <c r="Q106" s="6"/>
      <c r="R106" s="6"/>
      <c r="S106" s="6"/>
      <c r="T106" s="3" t="s">
        <v>499</v>
      </c>
      <c r="U106" s="3" t="s">
        <v>122</v>
      </c>
      <c r="V106" s="6" t="s">
        <v>66</v>
      </c>
      <c r="W106" s="3" t="s">
        <v>66</v>
      </c>
      <c r="X106" s="3" t="s">
        <v>90</v>
      </c>
      <c r="Y106" s="3" t="s">
        <v>366</v>
      </c>
      <c r="Z106" s="3" t="s">
        <v>160</v>
      </c>
      <c r="AA106" s="3" t="s">
        <v>504</v>
      </c>
      <c r="AB106" s="3" t="s">
        <v>193</v>
      </c>
      <c r="AC106" s="3" t="s">
        <v>500</v>
      </c>
      <c r="AD106" s="3" t="s">
        <v>66</v>
      </c>
      <c r="AE106" s="3" t="s">
        <v>66</v>
      </c>
      <c r="AF106" s="3" t="s">
        <v>66</v>
      </c>
      <c r="AG106" s="3" t="s">
        <v>66</v>
      </c>
      <c r="AZ106" s="3" t="s">
        <v>505</v>
      </c>
      <c r="BA106" s="3" t="s">
        <v>94</v>
      </c>
      <c r="BB106" s="5" t="s">
        <v>285</v>
      </c>
      <c r="BC106" s="3" t="s">
        <v>506</v>
      </c>
      <c r="BE106" s="39" t="s">
        <v>66</v>
      </c>
      <c r="BF106" s="39" t="s">
        <v>66</v>
      </c>
      <c r="BG106" s="40">
        <v>3</v>
      </c>
    </row>
    <row r="107" spans="1:60" x14ac:dyDescent="0.25">
      <c r="A107" s="6" t="s">
        <v>507</v>
      </c>
      <c r="B107" s="3" t="s">
        <v>508</v>
      </c>
      <c r="C107" s="3" t="s">
        <v>509</v>
      </c>
      <c r="D107" s="3" t="s">
        <v>141</v>
      </c>
      <c r="E107" s="3" t="s">
        <v>510</v>
      </c>
      <c r="F107" s="43">
        <v>1</v>
      </c>
      <c r="G107" s="3" t="s">
        <v>511</v>
      </c>
      <c r="I107" s="3" t="s">
        <v>63</v>
      </c>
      <c r="J107" s="3" t="s">
        <v>88</v>
      </c>
      <c r="K107" s="3">
        <v>2</v>
      </c>
      <c r="L107" s="3">
        <v>2</v>
      </c>
      <c r="M107" s="3" t="s">
        <v>65</v>
      </c>
      <c r="N107" s="3">
        <v>1</v>
      </c>
      <c r="O107" s="6"/>
      <c r="P107" s="6"/>
      <c r="Q107" s="6"/>
      <c r="R107" s="6"/>
      <c r="S107" s="6"/>
      <c r="T107" s="3" t="s">
        <v>510</v>
      </c>
      <c r="U107" s="3" t="s">
        <v>122</v>
      </c>
      <c r="V107" s="6" t="s">
        <v>66</v>
      </c>
      <c r="W107" s="3" t="s">
        <v>255</v>
      </c>
      <c r="X107" s="3" t="s">
        <v>90</v>
      </c>
      <c r="Y107" s="3" t="s">
        <v>66</v>
      </c>
      <c r="Z107" s="3" t="s">
        <v>66</v>
      </c>
      <c r="AA107" s="3" t="s">
        <v>66</v>
      </c>
      <c r="AB107" s="3" t="s">
        <v>66</v>
      </c>
      <c r="AC107" s="3" t="s">
        <v>512</v>
      </c>
      <c r="AD107" s="3" t="s">
        <v>68</v>
      </c>
      <c r="AE107" s="3" t="s">
        <v>513</v>
      </c>
      <c r="AF107" s="3" t="s">
        <v>66</v>
      </c>
      <c r="AG107" s="3" t="s">
        <v>70</v>
      </c>
      <c r="AZ107" s="3" t="s">
        <v>514</v>
      </c>
      <c r="BA107" s="3" t="s">
        <v>515</v>
      </c>
      <c r="BB107" s="5" t="s">
        <v>516</v>
      </c>
      <c r="BC107" s="3" t="s">
        <v>517</v>
      </c>
      <c r="BD107" s="16">
        <v>1</v>
      </c>
      <c r="BE107" s="39">
        <v>0</v>
      </c>
      <c r="BF107" s="39" t="s">
        <v>66</v>
      </c>
      <c r="BG107" s="40">
        <v>3</v>
      </c>
    </row>
    <row r="108" spans="1:60" x14ac:dyDescent="0.25">
      <c r="E108" s="6" t="s">
        <v>66</v>
      </c>
      <c r="F108" s="45"/>
      <c r="H108" s="6" t="s">
        <v>66</v>
      </c>
      <c r="I108" s="6" t="s">
        <v>66</v>
      </c>
      <c r="J108" s="6" t="s">
        <v>66</v>
      </c>
      <c r="K108" s="6" t="s">
        <v>66</v>
      </c>
      <c r="L108" s="6" t="s">
        <v>66</v>
      </c>
      <c r="M108" s="3" t="s">
        <v>66</v>
      </c>
      <c r="N108" s="3" t="s">
        <v>66</v>
      </c>
      <c r="O108" s="6"/>
      <c r="P108" s="6"/>
      <c r="Q108" s="6"/>
      <c r="R108" s="6"/>
      <c r="S108" s="6"/>
      <c r="T108" s="6" t="s">
        <v>66</v>
      </c>
      <c r="U108" s="6" t="s">
        <v>66</v>
      </c>
      <c r="V108" s="6" t="s">
        <v>66</v>
      </c>
      <c r="W108" s="3" t="s">
        <v>518</v>
      </c>
      <c r="X108" s="6" t="s">
        <v>66</v>
      </c>
      <c r="Y108" s="6"/>
      <c r="Z108" s="6"/>
      <c r="AA108" s="6"/>
      <c r="AB108" s="6"/>
      <c r="AC108" s="3" t="s">
        <v>519</v>
      </c>
      <c r="AD108" s="6" t="s">
        <v>66</v>
      </c>
      <c r="AE108" s="6" t="s">
        <v>66</v>
      </c>
      <c r="AF108" s="6" t="s">
        <v>66</v>
      </c>
      <c r="AG108" s="6" t="s">
        <v>66</v>
      </c>
      <c r="AZ108" s="3" t="s">
        <v>514</v>
      </c>
      <c r="BA108" s="3" t="s">
        <v>515</v>
      </c>
      <c r="BB108" s="5" t="s">
        <v>516</v>
      </c>
      <c r="BC108" s="6" t="s">
        <v>66</v>
      </c>
      <c r="BE108" s="39" t="s">
        <v>66</v>
      </c>
      <c r="BF108" s="39" t="s">
        <v>66</v>
      </c>
      <c r="BG108" s="40" t="s">
        <v>66</v>
      </c>
    </row>
    <row r="109" spans="1:60" x14ac:dyDescent="0.25">
      <c r="E109" s="6" t="s">
        <v>66</v>
      </c>
      <c r="F109" s="45"/>
      <c r="G109" s="6" t="s">
        <v>66</v>
      </c>
      <c r="H109" s="6" t="s">
        <v>66</v>
      </c>
      <c r="I109" s="6" t="s">
        <v>66</v>
      </c>
      <c r="J109" s="6" t="s">
        <v>66</v>
      </c>
      <c r="K109" s="6" t="s">
        <v>66</v>
      </c>
      <c r="L109" s="6" t="s">
        <v>66</v>
      </c>
      <c r="M109" s="3" t="s">
        <v>66</v>
      </c>
      <c r="N109" s="3" t="s">
        <v>66</v>
      </c>
      <c r="O109" s="6"/>
      <c r="P109" s="6"/>
      <c r="Q109" s="6"/>
      <c r="R109" s="6"/>
      <c r="S109" s="6"/>
      <c r="T109" s="6" t="s">
        <v>66</v>
      </c>
      <c r="U109" s="6" t="s">
        <v>66</v>
      </c>
      <c r="V109" s="6" t="s">
        <v>66</v>
      </c>
      <c r="W109" s="3" t="s">
        <v>520</v>
      </c>
      <c r="X109" s="6" t="s">
        <v>66</v>
      </c>
      <c r="Y109" s="6"/>
      <c r="Z109" s="6"/>
      <c r="AA109" s="6"/>
      <c r="AB109" s="6"/>
      <c r="AC109" s="6" t="s">
        <v>66</v>
      </c>
      <c r="AD109" s="6" t="s">
        <v>66</v>
      </c>
      <c r="AE109" s="6" t="s">
        <v>66</v>
      </c>
      <c r="AF109" s="6" t="s">
        <v>66</v>
      </c>
      <c r="AG109" s="6" t="s">
        <v>66</v>
      </c>
      <c r="AZ109" s="6" t="s">
        <v>66</v>
      </c>
      <c r="BA109" s="6" t="s">
        <v>66</v>
      </c>
      <c r="BB109" s="18" t="s">
        <v>66</v>
      </c>
      <c r="BC109" s="6" t="s">
        <v>66</v>
      </c>
      <c r="BD109" s="16"/>
      <c r="BE109" s="39" t="s">
        <v>66</v>
      </c>
      <c r="BF109" s="39" t="s">
        <v>66</v>
      </c>
      <c r="BG109" s="40" t="s">
        <v>66</v>
      </c>
    </row>
    <row r="110" spans="1:60" x14ac:dyDescent="0.25">
      <c r="E110" s="3" t="s">
        <v>510</v>
      </c>
      <c r="F110" s="43">
        <v>2</v>
      </c>
      <c r="G110" s="3" t="s">
        <v>521</v>
      </c>
      <c r="I110" s="3" t="s">
        <v>63</v>
      </c>
      <c r="J110" s="3" t="s">
        <v>88</v>
      </c>
      <c r="K110" s="3">
        <v>2</v>
      </c>
      <c r="L110" s="3">
        <v>2</v>
      </c>
      <c r="M110" s="3" t="s">
        <v>65</v>
      </c>
      <c r="N110" s="3">
        <v>1</v>
      </c>
      <c r="O110" s="6"/>
      <c r="P110" s="6"/>
      <c r="Q110" s="6"/>
      <c r="R110" s="6"/>
      <c r="S110" s="6"/>
      <c r="T110" s="3" t="s">
        <v>510</v>
      </c>
      <c r="U110" s="3" t="s">
        <v>122</v>
      </c>
      <c r="V110" s="6" t="s">
        <v>66</v>
      </c>
      <c r="W110" s="3" t="s">
        <v>255</v>
      </c>
      <c r="X110" s="3" t="s">
        <v>90</v>
      </c>
      <c r="Y110" s="6"/>
      <c r="Z110" s="6"/>
      <c r="AA110" s="6"/>
      <c r="AC110" s="3" t="s">
        <v>512</v>
      </c>
      <c r="AD110" s="3" t="s">
        <v>522</v>
      </c>
      <c r="AE110" s="3" t="s">
        <v>95</v>
      </c>
      <c r="AF110" s="3" t="s">
        <v>66</v>
      </c>
      <c r="AG110" s="3" t="s">
        <v>70</v>
      </c>
      <c r="AZ110" s="6" t="s">
        <v>66</v>
      </c>
      <c r="BA110" s="6" t="s">
        <v>66</v>
      </c>
      <c r="BB110" s="18" t="s">
        <v>66</v>
      </c>
      <c r="BC110" s="6" t="s">
        <v>66</v>
      </c>
      <c r="BD110" s="39" t="s">
        <v>66</v>
      </c>
      <c r="BE110" s="39" t="s">
        <v>66</v>
      </c>
      <c r="BF110" s="39" t="s">
        <v>66</v>
      </c>
      <c r="BG110" s="40">
        <v>3</v>
      </c>
    </row>
    <row r="111" spans="1:60" x14ac:dyDescent="0.25">
      <c r="E111" s="6" t="s">
        <v>66</v>
      </c>
      <c r="F111" s="45"/>
      <c r="G111" s="6" t="s">
        <v>66</v>
      </c>
      <c r="I111" s="6" t="s">
        <v>66</v>
      </c>
      <c r="J111" s="6" t="s">
        <v>66</v>
      </c>
      <c r="K111" s="6" t="s">
        <v>66</v>
      </c>
      <c r="L111" s="6" t="s">
        <v>66</v>
      </c>
      <c r="M111" s="3" t="s">
        <v>66</v>
      </c>
      <c r="N111" s="3" t="s">
        <v>66</v>
      </c>
      <c r="O111" s="6"/>
      <c r="P111" s="6"/>
      <c r="Q111" s="6"/>
      <c r="R111" s="6"/>
      <c r="S111" s="6"/>
      <c r="T111" s="3" t="s">
        <v>66</v>
      </c>
      <c r="U111" s="3" t="s">
        <v>66</v>
      </c>
      <c r="V111" s="6" t="s">
        <v>66</v>
      </c>
      <c r="W111" s="3" t="s">
        <v>518</v>
      </c>
      <c r="X111" s="6" t="s">
        <v>66</v>
      </c>
      <c r="Y111" s="6"/>
      <c r="Z111" s="6"/>
      <c r="AA111" s="6"/>
      <c r="AB111" s="6"/>
      <c r="AC111" s="3" t="s">
        <v>519</v>
      </c>
      <c r="AD111" s="6" t="s">
        <v>66</v>
      </c>
      <c r="AE111" s="6" t="s">
        <v>66</v>
      </c>
      <c r="AF111" s="6" t="s">
        <v>66</v>
      </c>
      <c r="AG111" s="6" t="s">
        <v>66</v>
      </c>
      <c r="AZ111" s="6" t="s">
        <v>66</v>
      </c>
      <c r="BA111" s="6" t="s">
        <v>66</v>
      </c>
      <c r="BB111" s="18" t="s">
        <v>66</v>
      </c>
      <c r="BC111" s="6" t="s">
        <v>66</v>
      </c>
      <c r="BD111" s="39" t="s">
        <v>66</v>
      </c>
      <c r="BE111" s="39" t="s">
        <v>66</v>
      </c>
      <c r="BF111" s="39" t="s">
        <v>66</v>
      </c>
      <c r="BG111" s="40" t="s">
        <v>66</v>
      </c>
    </row>
    <row r="112" spans="1:60" x14ac:dyDescent="0.25">
      <c r="E112" s="6" t="s">
        <v>66</v>
      </c>
      <c r="F112" s="45"/>
      <c r="G112" s="6" t="s">
        <v>66</v>
      </c>
      <c r="I112" s="6" t="s">
        <v>66</v>
      </c>
      <c r="J112" s="6" t="s">
        <v>66</v>
      </c>
      <c r="K112" s="6" t="s">
        <v>66</v>
      </c>
      <c r="L112" s="6" t="s">
        <v>66</v>
      </c>
      <c r="M112" s="3" t="s">
        <v>66</v>
      </c>
      <c r="N112" s="3" t="s">
        <v>66</v>
      </c>
      <c r="O112" s="6"/>
      <c r="P112" s="6"/>
      <c r="Q112" s="6"/>
      <c r="R112" s="6"/>
      <c r="S112" s="6"/>
      <c r="T112" s="3" t="s">
        <v>66</v>
      </c>
      <c r="U112" s="3" t="s">
        <v>66</v>
      </c>
      <c r="V112" s="6" t="s">
        <v>66</v>
      </c>
      <c r="W112" s="3" t="s">
        <v>520</v>
      </c>
      <c r="X112" s="6" t="s">
        <v>66</v>
      </c>
      <c r="Y112" s="6"/>
      <c r="Z112" s="6"/>
      <c r="AA112" s="6"/>
      <c r="AB112" s="6"/>
      <c r="AC112" s="6" t="s">
        <v>66</v>
      </c>
      <c r="AD112" s="6" t="s">
        <v>66</v>
      </c>
      <c r="AE112" s="6" t="s">
        <v>66</v>
      </c>
      <c r="AF112" s="6" t="s">
        <v>66</v>
      </c>
      <c r="AG112" s="6" t="s">
        <v>66</v>
      </c>
      <c r="AZ112" s="6" t="s">
        <v>66</v>
      </c>
      <c r="BA112" s="6" t="s">
        <v>66</v>
      </c>
      <c r="BB112" s="18" t="s">
        <v>66</v>
      </c>
      <c r="BC112" s="6" t="s">
        <v>66</v>
      </c>
      <c r="BD112" s="39" t="s">
        <v>66</v>
      </c>
      <c r="BE112" s="39" t="s">
        <v>66</v>
      </c>
      <c r="BF112" s="39" t="s">
        <v>66</v>
      </c>
      <c r="BG112" s="40" t="s">
        <v>66</v>
      </c>
    </row>
    <row r="113" spans="1:60" x14ac:dyDescent="0.25">
      <c r="E113" s="3" t="s">
        <v>523</v>
      </c>
      <c r="F113" s="43">
        <v>3</v>
      </c>
      <c r="G113" s="3" t="s">
        <v>524</v>
      </c>
      <c r="I113" s="3" t="s">
        <v>63</v>
      </c>
      <c r="J113" s="3" t="s">
        <v>64</v>
      </c>
      <c r="K113" s="3">
        <v>1</v>
      </c>
      <c r="L113" s="3">
        <v>2</v>
      </c>
      <c r="M113" s="3" t="s">
        <v>65</v>
      </c>
      <c r="N113" s="3">
        <v>1</v>
      </c>
      <c r="O113" s="6"/>
      <c r="P113" s="6"/>
      <c r="Q113" s="6"/>
      <c r="R113" s="6"/>
      <c r="S113" s="6"/>
      <c r="T113" s="3" t="s">
        <v>523</v>
      </c>
      <c r="U113" s="3" t="s">
        <v>122</v>
      </c>
      <c r="V113" s="6" t="s">
        <v>66</v>
      </c>
      <c r="W113" s="3" t="s">
        <v>525</v>
      </c>
      <c r="X113" s="3" t="s">
        <v>129</v>
      </c>
      <c r="Y113" s="6"/>
      <c r="Z113" s="6"/>
      <c r="AA113" s="6"/>
      <c r="AB113" s="6"/>
      <c r="AC113" s="3" t="s">
        <v>500</v>
      </c>
      <c r="AD113" s="3" t="s">
        <v>522</v>
      </c>
      <c r="AE113" s="3" t="s">
        <v>95</v>
      </c>
      <c r="AF113" s="3" t="s">
        <v>66</v>
      </c>
      <c r="AG113" s="3" t="s">
        <v>70</v>
      </c>
      <c r="AZ113" s="6" t="s">
        <v>66</v>
      </c>
      <c r="BA113" s="6" t="s">
        <v>66</v>
      </c>
      <c r="BB113" s="18" t="s">
        <v>66</v>
      </c>
      <c r="BC113" s="6" t="s">
        <v>66</v>
      </c>
      <c r="BD113" s="39" t="s">
        <v>66</v>
      </c>
      <c r="BE113" s="39" t="s">
        <v>66</v>
      </c>
      <c r="BF113" s="39" t="s">
        <v>66</v>
      </c>
      <c r="BG113" s="40">
        <v>3</v>
      </c>
    </row>
    <row r="114" spans="1:60" x14ac:dyDescent="0.25">
      <c r="E114" s="6" t="s">
        <v>66</v>
      </c>
      <c r="F114" s="45"/>
      <c r="G114" s="6" t="s">
        <v>66</v>
      </c>
      <c r="H114" s="6" t="s">
        <v>66</v>
      </c>
      <c r="I114" s="6" t="s">
        <v>66</v>
      </c>
      <c r="J114" s="6" t="s">
        <v>66</v>
      </c>
      <c r="K114" s="6" t="s">
        <v>66</v>
      </c>
      <c r="L114" s="6" t="s">
        <v>66</v>
      </c>
      <c r="M114" s="3" t="s">
        <v>66</v>
      </c>
      <c r="N114" s="3" t="s">
        <v>66</v>
      </c>
      <c r="O114" s="6"/>
      <c r="P114" s="6"/>
      <c r="Q114" s="6"/>
      <c r="R114" s="6"/>
      <c r="S114" s="6"/>
      <c r="T114" s="3" t="s">
        <v>66</v>
      </c>
      <c r="U114" s="3" t="s">
        <v>66</v>
      </c>
      <c r="V114" s="6" t="s">
        <v>66</v>
      </c>
      <c r="W114" s="3" t="s">
        <v>520</v>
      </c>
      <c r="X114" s="6" t="s">
        <v>66</v>
      </c>
      <c r="Y114" s="6"/>
      <c r="Z114" s="6"/>
      <c r="AA114" s="6"/>
      <c r="AB114" s="6"/>
      <c r="AC114" s="6" t="s">
        <v>66</v>
      </c>
      <c r="AD114" s="6" t="s">
        <v>66</v>
      </c>
      <c r="AE114" s="6" t="s">
        <v>66</v>
      </c>
      <c r="AF114" s="6" t="s">
        <v>66</v>
      </c>
      <c r="AG114" s="6" t="s">
        <v>66</v>
      </c>
      <c r="AZ114" s="6" t="s">
        <v>66</v>
      </c>
      <c r="BA114" s="6" t="s">
        <v>66</v>
      </c>
      <c r="BB114" s="18" t="s">
        <v>66</v>
      </c>
      <c r="BC114" s="6" t="s">
        <v>66</v>
      </c>
      <c r="BD114" s="39" t="s">
        <v>66</v>
      </c>
      <c r="BE114" s="39" t="s">
        <v>66</v>
      </c>
      <c r="BF114" s="39" t="s">
        <v>66</v>
      </c>
      <c r="BG114" s="40" t="s">
        <v>66</v>
      </c>
    </row>
    <row r="115" spans="1:60" x14ac:dyDescent="0.25">
      <c r="E115" s="6" t="s">
        <v>66</v>
      </c>
      <c r="F115" s="45"/>
      <c r="G115" s="6" t="s">
        <v>66</v>
      </c>
      <c r="H115" s="6" t="s">
        <v>66</v>
      </c>
      <c r="I115" s="6" t="s">
        <v>66</v>
      </c>
      <c r="J115" s="6" t="s">
        <v>66</v>
      </c>
      <c r="K115" s="6" t="s">
        <v>66</v>
      </c>
      <c r="L115" s="6" t="s">
        <v>66</v>
      </c>
      <c r="M115" s="3" t="s">
        <v>66</v>
      </c>
      <c r="N115" s="3" t="s">
        <v>66</v>
      </c>
      <c r="O115" s="6"/>
      <c r="P115" s="6"/>
      <c r="Q115" s="6"/>
      <c r="R115" s="6"/>
      <c r="S115" s="6"/>
      <c r="T115" s="3" t="s">
        <v>66</v>
      </c>
      <c r="U115" s="3" t="s">
        <v>66</v>
      </c>
      <c r="V115" s="6" t="s">
        <v>66</v>
      </c>
      <c r="W115" s="3" t="s">
        <v>526</v>
      </c>
      <c r="X115" s="6" t="s">
        <v>66</v>
      </c>
      <c r="Y115" s="6"/>
      <c r="Z115" s="6"/>
      <c r="AA115" s="6"/>
      <c r="AB115" s="6"/>
      <c r="AC115" s="6" t="s">
        <v>66</v>
      </c>
      <c r="AD115" s="6" t="s">
        <v>66</v>
      </c>
      <c r="AE115" s="6" t="s">
        <v>66</v>
      </c>
      <c r="AF115" s="6" t="s">
        <v>66</v>
      </c>
      <c r="AG115" s="6" t="s">
        <v>66</v>
      </c>
      <c r="AZ115" s="6" t="s">
        <v>66</v>
      </c>
      <c r="BA115" s="6" t="s">
        <v>66</v>
      </c>
      <c r="BB115" s="18" t="s">
        <v>66</v>
      </c>
      <c r="BC115" s="6" t="s">
        <v>66</v>
      </c>
      <c r="BD115" s="39" t="s">
        <v>66</v>
      </c>
      <c r="BE115" s="39" t="s">
        <v>66</v>
      </c>
      <c r="BF115" s="39" t="s">
        <v>66</v>
      </c>
      <c r="BG115" s="40" t="s">
        <v>66</v>
      </c>
    </row>
    <row r="116" spans="1:60" x14ac:dyDescent="0.25">
      <c r="E116" s="6" t="s">
        <v>66</v>
      </c>
      <c r="F116" s="45"/>
      <c r="G116" s="6" t="s">
        <v>66</v>
      </c>
      <c r="H116" s="6" t="s">
        <v>66</v>
      </c>
      <c r="I116" s="6" t="s">
        <v>66</v>
      </c>
      <c r="J116" s="6" t="s">
        <v>66</v>
      </c>
      <c r="K116" s="6" t="s">
        <v>66</v>
      </c>
      <c r="L116" s="6" t="s">
        <v>66</v>
      </c>
      <c r="M116" s="3" t="s">
        <v>66</v>
      </c>
      <c r="N116" s="3" t="s">
        <v>66</v>
      </c>
      <c r="O116" s="6"/>
      <c r="P116" s="6"/>
      <c r="Q116" s="6"/>
      <c r="R116" s="6"/>
      <c r="S116" s="6"/>
      <c r="T116" s="3" t="s">
        <v>66</v>
      </c>
      <c r="U116" s="3" t="s">
        <v>66</v>
      </c>
      <c r="V116" s="6" t="s">
        <v>66</v>
      </c>
      <c r="W116" s="3" t="s">
        <v>255</v>
      </c>
      <c r="X116" s="6" t="s">
        <v>66</v>
      </c>
      <c r="Y116" s="6"/>
      <c r="Z116" s="6"/>
      <c r="AA116" s="6"/>
      <c r="AB116" s="6"/>
      <c r="AC116" s="6" t="s">
        <v>66</v>
      </c>
      <c r="AD116" s="6" t="s">
        <v>66</v>
      </c>
      <c r="AE116" s="6" t="s">
        <v>66</v>
      </c>
      <c r="AF116" s="6" t="s">
        <v>66</v>
      </c>
      <c r="AG116" s="6" t="s">
        <v>66</v>
      </c>
      <c r="AZ116" s="6" t="s">
        <v>66</v>
      </c>
      <c r="BA116" s="6" t="s">
        <v>66</v>
      </c>
      <c r="BB116" s="18" t="s">
        <v>66</v>
      </c>
      <c r="BC116" s="6" t="s">
        <v>66</v>
      </c>
      <c r="BD116" s="39" t="s">
        <v>66</v>
      </c>
      <c r="BE116" s="39" t="s">
        <v>66</v>
      </c>
      <c r="BF116" s="39" t="s">
        <v>66</v>
      </c>
      <c r="BG116" s="40" t="s">
        <v>66</v>
      </c>
    </row>
    <row r="117" spans="1:60" x14ac:dyDescent="0.25">
      <c r="A117" s="6" t="s">
        <v>527</v>
      </c>
      <c r="B117" s="3" t="s">
        <v>528</v>
      </c>
      <c r="C117" s="3" t="s">
        <v>529</v>
      </c>
      <c r="D117" s="3" t="s">
        <v>395</v>
      </c>
      <c r="E117" s="3" t="s">
        <v>530</v>
      </c>
      <c r="F117" s="43">
        <v>1</v>
      </c>
      <c r="G117" s="3">
        <v>224</v>
      </c>
      <c r="I117" s="3" t="s">
        <v>63</v>
      </c>
      <c r="J117" s="3" t="s">
        <v>77</v>
      </c>
      <c r="K117" s="3">
        <v>1</v>
      </c>
      <c r="L117" s="3">
        <v>2</v>
      </c>
      <c r="M117" s="3" t="s">
        <v>65</v>
      </c>
      <c r="N117" s="3">
        <v>1</v>
      </c>
      <c r="O117" s="6"/>
      <c r="P117" s="6"/>
      <c r="Q117" s="6"/>
      <c r="R117" s="6"/>
      <c r="S117" s="6"/>
      <c r="T117" s="3" t="s">
        <v>531</v>
      </c>
      <c r="U117" s="3" t="s">
        <v>66</v>
      </c>
      <c r="V117" s="6" t="s">
        <v>66</v>
      </c>
      <c r="W117" s="6" t="s">
        <v>66</v>
      </c>
      <c r="X117" s="3" t="s">
        <v>90</v>
      </c>
      <c r="Y117" s="6"/>
      <c r="Z117" s="6"/>
      <c r="AA117" s="6"/>
      <c r="AB117" s="6"/>
      <c r="AC117" s="3" t="s">
        <v>130</v>
      </c>
      <c r="AD117" s="3" t="s">
        <v>68</v>
      </c>
      <c r="AE117" s="3" t="s">
        <v>368</v>
      </c>
      <c r="AF117" s="3" t="s">
        <v>532</v>
      </c>
      <c r="AG117" s="3" t="s">
        <v>70</v>
      </c>
      <c r="AZ117" s="3" t="s">
        <v>66</v>
      </c>
      <c r="BA117" s="3" t="s">
        <v>66</v>
      </c>
      <c r="BB117" s="5" t="s">
        <v>220</v>
      </c>
      <c r="BC117" s="3" t="s">
        <v>66</v>
      </c>
      <c r="BD117" s="26">
        <v>1</v>
      </c>
      <c r="BE117" s="39">
        <v>0</v>
      </c>
      <c r="BF117" s="39" t="s">
        <v>66</v>
      </c>
      <c r="BG117" s="40">
        <v>2</v>
      </c>
    </row>
    <row r="118" spans="1:60" x14ac:dyDescent="0.25">
      <c r="E118" s="3" t="s">
        <v>79</v>
      </c>
      <c r="F118" s="43">
        <v>2</v>
      </c>
      <c r="G118" s="3">
        <v>403</v>
      </c>
      <c r="O118" s="6"/>
      <c r="P118" s="6"/>
      <c r="Q118" s="6"/>
      <c r="R118" s="6"/>
      <c r="S118" s="6"/>
      <c r="V118" s="6"/>
      <c r="W118" s="6"/>
      <c r="Y118" s="6"/>
      <c r="Z118" s="6"/>
      <c r="AA118" s="6"/>
      <c r="AB118" s="6"/>
      <c r="BD118" s="39"/>
      <c r="BE118" s="39"/>
      <c r="BF118" s="39"/>
    </row>
    <row r="119" spans="1:60" x14ac:dyDescent="0.25">
      <c r="E119" s="3" t="s">
        <v>79</v>
      </c>
      <c r="F119" s="43">
        <v>3</v>
      </c>
      <c r="G119" s="3">
        <v>600</v>
      </c>
      <c r="O119" s="6"/>
      <c r="P119" s="6"/>
      <c r="Q119" s="6"/>
      <c r="R119" s="6"/>
      <c r="S119" s="6"/>
      <c r="V119" s="6"/>
      <c r="W119" s="6"/>
      <c r="Y119" s="6"/>
      <c r="Z119" s="6"/>
      <c r="AA119" s="6"/>
      <c r="AB119" s="6"/>
      <c r="BD119" s="39"/>
      <c r="BE119" s="39"/>
      <c r="BF119" s="39"/>
    </row>
    <row r="120" spans="1:60" x14ac:dyDescent="0.25">
      <c r="A120" s="6" t="s">
        <v>533</v>
      </c>
      <c r="B120" s="3" t="s">
        <v>534</v>
      </c>
      <c r="C120" s="3" t="s">
        <v>535</v>
      </c>
      <c r="D120" s="3" t="s">
        <v>536</v>
      </c>
      <c r="E120" s="3" t="s">
        <v>79</v>
      </c>
      <c r="F120" s="43">
        <v>1</v>
      </c>
      <c r="G120" s="3">
        <v>572</v>
      </c>
      <c r="H120" s="3" t="s">
        <v>66</v>
      </c>
      <c r="I120" s="3" t="s">
        <v>66</v>
      </c>
      <c r="J120" s="3" t="s">
        <v>66</v>
      </c>
      <c r="K120" s="3" t="s">
        <v>66</v>
      </c>
      <c r="L120" s="3" t="s">
        <v>66</v>
      </c>
      <c r="M120" s="3" t="s">
        <v>66</v>
      </c>
      <c r="N120" s="3" t="s">
        <v>66</v>
      </c>
      <c r="O120" s="6"/>
      <c r="P120" s="6"/>
      <c r="Q120" s="6"/>
      <c r="R120" s="6"/>
      <c r="S120" s="6"/>
      <c r="T120" s="3" t="s">
        <v>537</v>
      </c>
      <c r="U120" s="3" t="s">
        <v>122</v>
      </c>
      <c r="V120" s="6" t="s">
        <v>66</v>
      </c>
      <c r="W120" s="6" t="s">
        <v>66</v>
      </c>
      <c r="X120" s="3" t="s">
        <v>129</v>
      </c>
      <c r="Y120" s="6" t="s">
        <v>66</v>
      </c>
      <c r="Z120" s="6" t="s">
        <v>66</v>
      </c>
      <c r="AA120" s="6" t="s">
        <v>66</v>
      </c>
      <c r="AB120" s="3" t="s">
        <v>193</v>
      </c>
      <c r="AC120" s="3" t="s">
        <v>538</v>
      </c>
      <c r="AD120" s="6" t="s">
        <v>66</v>
      </c>
      <c r="AE120" s="6" t="s">
        <v>66</v>
      </c>
      <c r="AF120" s="6" t="s">
        <v>66</v>
      </c>
      <c r="AG120" s="6" t="s">
        <v>66</v>
      </c>
      <c r="AZ120" s="3" t="s">
        <v>539</v>
      </c>
      <c r="BA120" s="3" t="s">
        <v>540</v>
      </c>
      <c r="BB120" s="5" t="s">
        <v>541</v>
      </c>
      <c r="BC120" s="3" t="s">
        <v>146</v>
      </c>
      <c r="BD120" s="16">
        <v>1</v>
      </c>
      <c r="BE120" s="39">
        <v>0</v>
      </c>
      <c r="BF120" s="39" t="s">
        <v>66</v>
      </c>
      <c r="BG120" s="40">
        <v>3</v>
      </c>
    </row>
    <row r="121" spans="1:60" x14ac:dyDescent="0.25">
      <c r="A121" s="6" t="s">
        <v>66</v>
      </c>
      <c r="E121" s="3" t="s">
        <v>542</v>
      </c>
      <c r="F121" s="43">
        <v>2</v>
      </c>
      <c r="G121" s="3">
        <v>380</v>
      </c>
      <c r="H121" s="6" t="s">
        <v>66</v>
      </c>
      <c r="I121" s="6" t="s">
        <v>66</v>
      </c>
      <c r="J121" s="6" t="s">
        <v>66</v>
      </c>
      <c r="K121" s="6" t="s">
        <v>66</v>
      </c>
      <c r="L121" s="6" t="s">
        <v>66</v>
      </c>
      <c r="M121" s="3" t="s">
        <v>66</v>
      </c>
      <c r="N121" s="3" t="s">
        <v>66</v>
      </c>
      <c r="O121" s="6"/>
      <c r="P121" s="6"/>
      <c r="Q121" s="6"/>
      <c r="R121" s="6"/>
      <c r="S121" s="6"/>
      <c r="T121" s="3" t="s">
        <v>66</v>
      </c>
      <c r="U121" s="3" t="s">
        <v>66</v>
      </c>
      <c r="V121" s="6" t="s">
        <v>66</v>
      </c>
      <c r="W121" s="6" t="s">
        <v>66</v>
      </c>
      <c r="X121" s="6" t="s">
        <v>66</v>
      </c>
      <c r="Y121" s="6" t="s">
        <v>66</v>
      </c>
      <c r="Z121" s="6" t="s">
        <v>66</v>
      </c>
      <c r="AA121" s="6" t="s">
        <v>66</v>
      </c>
      <c r="AB121" s="6" t="s">
        <v>66</v>
      </c>
      <c r="AC121" s="3" t="s">
        <v>519</v>
      </c>
      <c r="AD121" s="6" t="s">
        <v>66</v>
      </c>
      <c r="AE121" s="6" t="s">
        <v>66</v>
      </c>
      <c r="AF121" s="6" t="s">
        <v>66</v>
      </c>
      <c r="AG121" s="6" t="s">
        <v>66</v>
      </c>
      <c r="AZ121" s="6" t="s">
        <v>66</v>
      </c>
      <c r="BA121" s="6" t="s">
        <v>66</v>
      </c>
      <c r="BB121" s="18" t="s">
        <v>66</v>
      </c>
      <c r="BC121" s="6" t="s">
        <v>66</v>
      </c>
      <c r="BD121" s="16"/>
      <c r="BE121" s="39" t="s">
        <v>66</v>
      </c>
      <c r="BF121" s="39" t="s">
        <v>66</v>
      </c>
      <c r="BG121" s="40" t="s">
        <v>66</v>
      </c>
    </row>
    <row r="122" spans="1:60" x14ac:dyDescent="0.25">
      <c r="A122" s="6" t="s">
        <v>543</v>
      </c>
      <c r="B122" s="3" t="s">
        <v>544</v>
      </c>
      <c r="C122" s="3" t="s">
        <v>545</v>
      </c>
      <c r="D122" s="3" t="s">
        <v>440</v>
      </c>
      <c r="E122" s="3" t="s">
        <v>79</v>
      </c>
      <c r="F122" s="43">
        <v>1</v>
      </c>
      <c r="G122" s="3">
        <v>315</v>
      </c>
      <c r="H122" s="6" t="s">
        <v>66</v>
      </c>
      <c r="I122" s="3" t="s">
        <v>546</v>
      </c>
      <c r="J122" s="6" t="s">
        <v>77</v>
      </c>
      <c r="K122" s="6">
        <v>1</v>
      </c>
      <c r="L122" s="6">
        <v>2</v>
      </c>
      <c r="M122" s="3" t="s">
        <v>65</v>
      </c>
      <c r="N122" s="3">
        <v>1</v>
      </c>
      <c r="O122" s="6"/>
      <c r="P122" s="6"/>
      <c r="Q122" s="6"/>
      <c r="R122" s="6"/>
      <c r="S122" s="6"/>
      <c r="T122" s="3" t="s">
        <v>66</v>
      </c>
      <c r="U122" s="3" t="s">
        <v>122</v>
      </c>
      <c r="V122" s="6" t="s">
        <v>66</v>
      </c>
      <c r="W122" s="6" t="s">
        <v>66</v>
      </c>
      <c r="X122" s="3" t="s">
        <v>129</v>
      </c>
      <c r="Y122" s="6" t="s">
        <v>66</v>
      </c>
      <c r="Z122" s="6" t="s">
        <v>66</v>
      </c>
      <c r="AA122" s="6" t="s">
        <v>66</v>
      </c>
      <c r="AB122" s="6" t="s">
        <v>66</v>
      </c>
      <c r="AC122" s="3" t="s">
        <v>67</v>
      </c>
      <c r="AD122" s="6" t="s">
        <v>66</v>
      </c>
      <c r="AE122" s="6" t="s">
        <v>66</v>
      </c>
      <c r="AF122" s="6" t="s">
        <v>66</v>
      </c>
      <c r="AG122" s="6" t="s">
        <v>66</v>
      </c>
      <c r="AZ122" s="6" t="s">
        <v>66</v>
      </c>
      <c r="BA122" s="6" t="s">
        <v>66</v>
      </c>
      <c r="BB122" s="18" t="s">
        <v>66</v>
      </c>
      <c r="BC122" s="6" t="s">
        <v>66</v>
      </c>
      <c r="BD122" s="16">
        <v>1</v>
      </c>
      <c r="BE122" s="39">
        <v>0</v>
      </c>
      <c r="BF122" s="39" t="s">
        <v>66</v>
      </c>
      <c r="BG122" s="40" t="s">
        <v>66</v>
      </c>
    </row>
    <row r="123" spans="1:60" x14ac:dyDescent="0.25">
      <c r="E123" s="3" t="s">
        <v>547</v>
      </c>
      <c r="F123" s="43">
        <v>2</v>
      </c>
      <c r="G123" s="3">
        <v>1697</v>
      </c>
      <c r="H123" s="6"/>
      <c r="I123" s="6"/>
      <c r="J123" s="6"/>
      <c r="K123" s="6"/>
      <c r="L123" s="6"/>
      <c r="O123" s="6"/>
      <c r="P123" s="6"/>
      <c r="Q123" s="6"/>
      <c r="R123" s="6"/>
      <c r="S123" s="6"/>
      <c r="V123" s="6"/>
      <c r="W123" s="6"/>
      <c r="Y123" s="6"/>
      <c r="Z123" s="6"/>
      <c r="AA123" s="6"/>
      <c r="AB123" s="6"/>
      <c r="AD123" s="6"/>
      <c r="AE123" s="6"/>
      <c r="AF123" s="6"/>
      <c r="AG123" s="6"/>
      <c r="AZ123" s="6"/>
      <c r="BA123" s="6"/>
      <c r="BB123" s="18"/>
      <c r="BC123" s="6"/>
      <c r="BD123" s="39"/>
      <c r="BE123" s="39"/>
      <c r="BF123" s="39"/>
    </row>
    <row r="124" spans="1:60" x14ac:dyDescent="0.25">
      <c r="A124" s="6" t="s">
        <v>548</v>
      </c>
      <c r="B124" s="3" t="s">
        <v>549</v>
      </c>
      <c r="C124" s="3" t="s">
        <v>550</v>
      </c>
      <c r="D124" s="3">
        <v>1625</v>
      </c>
      <c r="E124" s="3" t="s">
        <v>167</v>
      </c>
      <c r="F124" s="43">
        <v>1</v>
      </c>
      <c r="G124" s="3">
        <v>400</v>
      </c>
      <c r="I124" s="3" t="s">
        <v>546</v>
      </c>
      <c r="J124" s="3" t="s">
        <v>77</v>
      </c>
      <c r="K124" s="3">
        <v>1</v>
      </c>
      <c r="L124" s="3">
        <v>2</v>
      </c>
      <c r="Q124" s="19" t="s">
        <v>102</v>
      </c>
      <c r="X124" s="19" t="s">
        <v>103</v>
      </c>
      <c r="Y124" s="3" t="s">
        <v>167</v>
      </c>
      <c r="Z124" s="3" t="s">
        <v>167</v>
      </c>
      <c r="AA124" s="3" t="s">
        <v>167</v>
      </c>
      <c r="AB124" s="3" t="s">
        <v>167</v>
      </c>
      <c r="AC124" s="3" t="s">
        <v>551</v>
      </c>
      <c r="AD124" s="3" t="s">
        <v>202</v>
      </c>
      <c r="AE124" s="3" t="s">
        <v>552</v>
      </c>
      <c r="AF124" s="3" t="s">
        <v>286</v>
      </c>
      <c r="AG124" s="3" t="s">
        <v>271</v>
      </c>
      <c r="AK124" s="3" t="s">
        <v>102</v>
      </c>
      <c r="AW124" s="3" t="s">
        <v>107</v>
      </c>
      <c r="AZ124" s="3" t="s">
        <v>553</v>
      </c>
      <c r="BA124" s="3">
        <v>10</v>
      </c>
      <c r="BB124" s="3" t="s">
        <v>554</v>
      </c>
      <c r="BC124" s="3">
        <v>0</v>
      </c>
      <c r="BD124" s="16">
        <v>0.7</v>
      </c>
      <c r="BE124" s="16">
        <v>0.3</v>
      </c>
      <c r="BH124" s="3">
        <v>2</v>
      </c>
    </row>
    <row r="125" spans="1:60" x14ac:dyDescent="0.25">
      <c r="Q125" s="19"/>
      <c r="X125" s="19"/>
      <c r="BB125" s="3"/>
      <c r="BD125" s="16"/>
      <c r="BE125" s="16"/>
    </row>
    <row r="126" spans="1:60" x14ac:dyDescent="0.25">
      <c r="A126" s="6" t="s">
        <v>555</v>
      </c>
      <c r="B126" s="3" t="s">
        <v>556</v>
      </c>
      <c r="C126" s="3" t="s">
        <v>557</v>
      </c>
      <c r="D126" s="3">
        <v>1822</v>
      </c>
      <c r="E126" s="3" t="s">
        <v>167</v>
      </c>
      <c r="F126" s="43">
        <v>1</v>
      </c>
      <c r="G126" s="3">
        <v>340</v>
      </c>
      <c r="I126" s="3" t="s">
        <v>558</v>
      </c>
      <c r="J126" s="3" t="s">
        <v>77</v>
      </c>
      <c r="K126" s="3">
        <v>1</v>
      </c>
      <c r="L126" s="3">
        <v>2</v>
      </c>
      <c r="P126" s="3">
        <v>200</v>
      </c>
      <c r="Q126" s="19" t="s">
        <v>218</v>
      </c>
      <c r="R126" s="3">
        <v>1</v>
      </c>
      <c r="X126" s="19"/>
      <c r="AA126" s="3" t="s">
        <v>167</v>
      </c>
      <c r="AB126" s="3" t="s">
        <v>167</v>
      </c>
      <c r="AC126" s="3" t="s">
        <v>112</v>
      </c>
      <c r="AD126" s="3" t="s">
        <v>202</v>
      </c>
      <c r="AE126" s="3" t="s">
        <v>328</v>
      </c>
      <c r="AF126" s="3" t="s">
        <v>286</v>
      </c>
      <c r="AG126" s="3" t="s">
        <v>271</v>
      </c>
      <c r="AK126" s="3" t="s">
        <v>102</v>
      </c>
      <c r="AW126" s="3" t="s">
        <v>107</v>
      </c>
      <c r="AZ126" s="3" t="s">
        <v>559</v>
      </c>
      <c r="BA126" s="3" t="s">
        <v>560</v>
      </c>
      <c r="BB126" s="16">
        <v>1</v>
      </c>
      <c r="BC126" s="3">
        <v>0</v>
      </c>
      <c r="BD126" s="16">
        <v>1</v>
      </c>
      <c r="BE126" s="40">
        <v>0</v>
      </c>
      <c r="BH126" s="3">
        <v>2</v>
      </c>
    </row>
    <row r="127" spans="1:60" x14ac:dyDescent="0.25">
      <c r="Q127" s="19"/>
      <c r="X127" s="19"/>
      <c r="BB127" s="16"/>
      <c r="BD127" s="16"/>
    </row>
    <row r="128" spans="1:60" x14ac:dyDescent="0.25">
      <c r="A128" s="6" t="s">
        <v>561</v>
      </c>
      <c r="B128" s="3" t="s">
        <v>562</v>
      </c>
      <c r="C128" s="3" t="s">
        <v>563</v>
      </c>
      <c r="E128" s="3" t="s">
        <v>564</v>
      </c>
      <c r="F128" s="43">
        <v>1</v>
      </c>
      <c r="G128" s="3">
        <v>757</v>
      </c>
      <c r="I128" s="3" t="s">
        <v>63</v>
      </c>
      <c r="J128" s="3" t="s">
        <v>64</v>
      </c>
      <c r="K128" s="3">
        <v>2</v>
      </c>
      <c r="L128" s="3">
        <v>2</v>
      </c>
      <c r="P128" s="3">
        <v>0</v>
      </c>
      <c r="Q128" s="19" t="s">
        <v>102</v>
      </c>
      <c r="X128" s="19" t="s">
        <v>103</v>
      </c>
      <c r="Y128" s="3" t="s">
        <v>167</v>
      </c>
      <c r="Z128" s="3" t="s">
        <v>564</v>
      </c>
      <c r="AA128" s="3" t="s">
        <v>565</v>
      </c>
      <c r="AB128" s="3" t="s">
        <v>565</v>
      </c>
      <c r="AC128" s="3" t="s">
        <v>566</v>
      </c>
      <c r="AD128" s="3" t="s">
        <v>567</v>
      </c>
      <c r="AE128" s="3" t="s">
        <v>328</v>
      </c>
      <c r="AF128" s="3" t="s">
        <v>286</v>
      </c>
      <c r="AG128" s="3" t="s">
        <v>271</v>
      </c>
      <c r="AK128" s="3" t="s">
        <v>102</v>
      </c>
      <c r="AW128" s="3" t="s">
        <v>107</v>
      </c>
      <c r="AZ128" s="3" t="s">
        <v>568</v>
      </c>
      <c r="BA128" s="3" t="s">
        <v>513</v>
      </c>
      <c r="BB128" s="16">
        <v>1</v>
      </c>
      <c r="BC128" s="3">
        <v>0</v>
      </c>
      <c r="BD128" s="16">
        <v>1</v>
      </c>
      <c r="BE128" s="40">
        <v>0</v>
      </c>
      <c r="BH128" s="3">
        <v>2</v>
      </c>
    </row>
    <row r="129" spans="1:60" x14ac:dyDescent="0.25">
      <c r="E129" s="3" t="s">
        <v>243</v>
      </c>
      <c r="F129" s="43">
        <v>2</v>
      </c>
      <c r="G129" s="3">
        <v>1015</v>
      </c>
      <c r="I129" s="3" t="s">
        <v>63</v>
      </c>
      <c r="J129" s="3" t="s">
        <v>64</v>
      </c>
      <c r="K129" s="3">
        <v>2</v>
      </c>
      <c r="L129" s="3">
        <v>2</v>
      </c>
      <c r="P129" s="3">
        <v>0</v>
      </c>
      <c r="Q129" s="19"/>
      <c r="X129" s="19" t="s">
        <v>103</v>
      </c>
      <c r="Y129" s="3" t="s">
        <v>167</v>
      </c>
      <c r="Z129" s="3" t="s">
        <v>167</v>
      </c>
      <c r="AA129" s="3" t="s">
        <v>243</v>
      </c>
      <c r="AB129" s="3" t="s">
        <v>243</v>
      </c>
      <c r="AC129" s="3" t="s">
        <v>566</v>
      </c>
      <c r="AD129" s="3" t="s">
        <v>68</v>
      </c>
      <c r="AE129" s="3" t="s">
        <v>328</v>
      </c>
      <c r="AF129" s="3" t="s">
        <v>286</v>
      </c>
      <c r="AG129" s="3" t="s">
        <v>569</v>
      </c>
      <c r="AK129" s="3" t="s">
        <v>102</v>
      </c>
      <c r="AW129" s="3" t="s">
        <v>107</v>
      </c>
      <c r="AZ129" s="3" t="s">
        <v>570</v>
      </c>
      <c r="BA129" s="3" t="s">
        <v>571</v>
      </c>
      <c r="BB129" s="3" t="s">
        <v>572</v>
      </c>
      <c r="BC129" s="3" t="s">
        <v>573</v>
      </c>
      <c r="BD129" s="16">
        <v>1</v>
      </c>
      <c r="BE129" s="40">
        <v>0</v>
      </c>
      <c r="BH129" s="3">
        <v>2</v>
      </c>
    </row>
    <row r="130" spans="1:60" x14ac:dyDescent="0.25">
      <c r="A130" s="6" t="s">
        <v>574</v>
      </c>
      <c r="B130" s="3" t="s">
        <v>575</v>
      </c>
      <c r="C130" s="3" t="s">
        <v>576</v>
      </c>
      <c r="D130" s="3">
        <v>1758</v>
      </c>
      <c r="E130" s="3" t="s">
        <v>577</v>
      </c>
      <c r="F130" s="43">
        <v>1</v>
      </c>
      <c r="G130" s="3">
        <v>1756</v>
      </c>
      <c r="I130" s="3" t="s">
        <v>63</v>
      </c>
      <c r="J130" s="3" t="s">
        <v>64</v>
      </c>
      <c r="K130" s="3">
        <v>2</v>
      </c>
      <c r="L130" s="3">
        <v>1</v>
      </c>
      <c r="P130" s="3">
        <v>0</v>
      </c>
      <c r="Q130" s="19" t="s">
        <v>102</v>
      </c>
      <c r="X130" s="19" t="s">
        <v>103</v>
      </c>
      <c r="Y130" s="3" t="s">
        <v>578</v>
      </c>
      <c r="Z130" s="3" t="s">
        <v>578</v>
      </c>
      <c r="AA130" s="3" t="s">
        <v>579</v>
      </c>
      <c r="AB130" s="3" t="s">
        <v>564</v>
      </c>
      <c r="AC130" s="3" t="s">
        <v>580</v>
      </c>
      <c r="AD130" s="3" t="s">
        <v>581</v>
      </c>
      <c r="AE130" s="3" t="s">
        <v>285</v>
      </c>
      <c r="AF130" s="3" t="s">
        <v>286</v>
      </c>
      <c r="AG130" s="3" t="s">
        <v>106</v>
      </c>
      <c r="AK130" s="3" t="s">
        <v>102</v>
      </c>
      <c r="AX130" s="3" t="s">
        <v>107</v>
      </c>
      <c r="AZ130" s="3" t="s">
        <v>582</v>
      </c>
      <c r="BA130" s="3" t="s">
        <v>328</v>
      </c>
      <c r="BB130" s="16">
        <v>1</v>
      </c>
      <c r="BC130" s="3">
        <v>0</v>
      </c>
      <c r="BD130" s="16">
        <v>1</v>
      </c>
      <c r="BE130" s="40">
        <v>0</v>
      </c>
      <c r="BH130" s="3">
        <v>3</v>
      </c>
    </row>
    <row r="131" spans="1:60" x14ac:dyDescent="0.25">
      <c r="Q131" s="19"/>
      <c r="X131" s="19"/>
      <c r="BB131" s="16"/>
      <c r="BD131" s="16"/>
    </row>
    <row r="132" spans="1:60" x14ac:dyDescent="0.25">
      <c r="A132" s="6" t="s">
        <v>583</v>
      </c>
      <c r="B132" s="3" t="s">
        <v>584</v>
      </c>
      <c r="C132" s="3" t="s">
        <v>585</v>
      </c>
      <c r="D132" s="3">
        <v>1808</v>
      </c>
      <c r="E132" s="3" t="s">
        <v>577</v>
      </c>
      <c r="F132" s="43">
        <v>1</v>
      </c>
      <c r="G132" s="3">
        <v>78</v>
      </c>
      <c r="I132" s="3" t="s">
        <v>63</v>
      </c>
      <c r="J132" s="3" t="s">
        <v>77</v>
      </c>
      <c r="K132" s="3">
        <v>1</v>
      </c>
      <c r="L132" s="3">
        <v>2</v>
      </c>
      <c r="P132" s="3">
        <v>0</v>
      </c>
      <c r="Q132" s="19" t="s">
        <v>102</v>
      </c>
      <c r="X132" s="19" t="s">
        <v>235</v>
      </c>
      <c r="AA132" s="3" t="s">
        <v>167</v>
      </c>
      <c r="AC132" s="3" t="s">
        <v>586</v>
      </c>
      <c r="AD132" s="3" t="s">
        <v>202</v>
      </c>
      <c r="AE132" s="3" t="s">
        <v>587</v>
      </c>
      <c r="AF132" s="3" t="s">
        <v>286</v>
      </c>
      <c r="AG132" s="3" t="s">
        <v>104</v>
      </c>
      <c r="AH132" s="3" t="s">
        <v>296</v>
      </c>
      <c r="AI132" s="3" t="s">
        <v>588</v>
      </c>
      <c r="AJ132" s="3" t="s">
        <v>589</v>
      </c>
      <c r="AK132" s="3" t="s">
        <v>590</v>
      </c>
      <c r="AW132" s="3" t="s">
        <v>591</v>
      </c>
      <c r="AZ132" s="3" t="s">
        <v>592</v>
      </c>
      <c r="BA132" s="3" t="s">
        <v>593</v>
      </c>
      <c r="BB132" s="16">
        <v>0.7</v>
      </c>
      <c r="BC132" s="3" t="s">
        <v>594</v>
      </c>
      <c r="BD132" s="16">
        <v>0.5</v>
      </c>
      <c r="BE132" s="16">
        <v>0.3</v>
      </c>
      <c r="BF132" s="16">
        <v>0.2</v>
      </c>
      <c r="BH132" s="16"/>
    </row>
    <row r="133" spans="1:60" x14ac:dyDescent="0.25">
      <c r="Q133" s="19"/>
      <c r="X133" s="19"/>
      <c r="BB133" s="16"/>
      <c r="BD133" s="16"/>
      <c r="BE133" s="16"/>
      <c r="BF133" s="16"/>
      <c r="BH133" s="16"/>
    </row>
    <row r="134" spans="1:60" x14ac:dyDescent="0.25">
      <c r="A134" s="6" t="s">
        <v>595</v>
      </c>
      <c r="B134" s="3" t="s">
        <v>596</v>
      </c>
      <c r="C134" s="3" t="s">
        <v>597</v>
      </c>
      <c r="D134" s="3">
        <v>1798</v>
      </c>
      <c r="E134" s="3" t="s">
        <v>564</v>
      </c>
      <c r="F134" s="43">
        <v>1</v>
      </c>
      <c r="G134" s="3">
        <v>340</v>
      </c>
      <c r="I134" s="3" t="s">
        <v>101</v>
      </c>
      <c r="J134" s="3" t="s">
        <v>64</v>
      </c>
      <c r="K134" s="3">
        <v>2</v>
      </c>
      <c r="L134" s="3">
        <v>2</v>
      </c>
      <c r="P134" s="3">
        <v>0</v>
      </c>
      <c r="Q134" s="19" t="s">
        <v>102</v>
      </c>
      <c r="X134" s="19" t="s">
        <v>103</v>
      </c>
      <c r="AA134" s="3" t="s">
        <v>167</v>
      </c>
      <c r="AC134" s="3" t="s">
        <v>580</v>
      </c>
      <c r="AD134" s="3" t="s">
        <v>202</v>
      </c>
      <c r="AE134" s="3" t="s">
        <v>328</v>
      </c>
      <c r="AF134" s="3" t="s">
        <v>286</v>
      </c>
      <c r="AG134" s="3" t="s">
        <v>271</v>
      </c>
      <c r="AK134" s="3" t="s">
        <v>102</v>
      </c>
      <c r="AW134" s="3" t="s">
        <v>107</v>
      </c>
      <c r="AZ134" s="3" t="s">
        <v>568</v>
      </c>
      <c r="BA134" s="3" t="s">
        <v>598</v>
      </c>
      <c r="BB134" s="3" t="s">
        <v>95</v>
      </c>
      <c r="BC134" s="3">
        <v>0</v>
      </c>
      <c r="BD134" s="16">
        <v>0.9</v>
      </c>
      <c r="BE134" s="16">
        <v>0.1</v>
      </c>
      <c r="BH134" s="3">
        <v>3</v>
      </c>
    </row>
    <row r="135" spans="1:60" x14ac:dyDescent="0.25">
      <c r="E135" s="3" t="s">
        <v>599</v>
      </c>
      <c r="F135" s="43">
        <v>2</v>
      </c>
      <c r="G135" s="3">
        <v>508</v>
      </c>
      <c r="I135" s="3" t="s">
        <v>101</v>
      </c>
      <c r="J135" s="3" t="s">
        <v>64</v>
      </c>
      <c r="K135" s="3">
        <v>2</v>
      </c>
      <c r="L135" s="3">
        <v>2</v>
      </c>
      <c r="P135" s="3">
        <v>0</v>
      </c>
      <c r="Q135" s="19" t="s">
        <v>102</v>
      </c>
      <c r="X135" s="19" t="s">
        <v>103</v>
      </c>
      <c r="AA135" s="3" t="s">
        <v>167</v>
      </c>
      <c r="AC135" s="3" t="s">
        <v>580</v>
      </c>
      <c r="AD135" s="3" t="s">
        <v>202</v>
      </c>
      <c r="AE135" s="3" t="s">
        <v>328</v>
      </c>
      <c r="AF135" s="3" t="s">
        <v>286</v>
      </c>
      <c r="AG135" s="3" t="s">
        <v>271</v>
      </c>
      <c r="AK135" s="3" t="s">
        <v>102</v>
      </c>
      <c r="AW135" s="3" t="s">
        <v>107</v>
      </c>
      <c r="AZ135" s="3" t="s">
        <v>600</v>
      </c>
      <c r="BA135" s="3" t="s">
        <v>601</v>
      </c>
      <c r="BB135" s="3" t="s">
        <v>220</v>
      </c>
      <c r="BC135" s="3">
        <v>0</v>
      </c>
      <c r="BH135" s="3">
        <v>3</v>
      </c>
    </row>
    <row r="136" spans="1:60" x14ac:dyDescent="0.25">
      <c r="Q136" s="19"/>
      <c r="X136" s="19" t="s">
        <v>103</v>
      </c>
      <c r="AA136" s="3" t="s">
        <v>160</v>
      </c>
      <c r="AC136" s="3" t="s">
        <v>586</v>
      </c>
      <c r="AD136" s="3" t="s">
        <v>202</v>
      </c>
      <c r="AE136" s="3" t="s">
        <v>220</v>
      </c>
      <c r="AF136" s="3" t="s">
        <v>286</v>
      </c>
      <c r="AG136" s="3" t="s">
        <v>271</v>
      </c>
      <c r="AK136" s="3" t="s">
        <v>102</v>
      </c>
      <c r="AW136" s="3" t="s">
        <v>107</v>
      </c>
      <c r="AZ136" s="3" t="s">
        <v>600</v>
      </c>
      <c r="BA136" s="3" t="s">
        <v>602</v>
      </c>
      <c r="BB136" s="3" t="s">
        <v>603</v>
      </c>
      <c r="BC136" s="3">
        <v>0</v>
      </c>
      <c r="BH136" s="3">
        <v>3</v>
      </c>
    </row>
    <row r="137" spans="1:60" x14ac:dyDescent="0.25">
      <c r="A137" s="6" t="s">
        <v>604</v>
      </c>
      <c r="B137" s="3" t="s">
        <v>605</v>
      </c>
      <c r="C137" s="3" t="s">
        <v>606</v>
      </c>
      <c r="D137" s="3">
        <v>1652</v>
      </c>
      <c r="E137" s="3" t="s">
        <v>607</v>
      </c>
      <c r="F137" s="43">
        <v>1</v>
      </c>
      <c r="G137" s="3">
        <v>1523</v>
      </c>
      <c r="I137" s="3" t="s">
        <v>608</v>
      </c>
      <c r="J137" s="3" t="s">
        <v>77</v>
      </c>
      <c r="K137" s="3">
        <v>1</v>
      </c>
      <c r="L137" s="3">
        <v>1</v>
      </c>
      <c r="P137" s="3">
        <v>0</v>
      </c>
      <c r="Q137" s="19" t="s">
        <v>102</v>
      </c>
      <c r="X137" s="19" t="s">
        <v>103</v>
      </c>
      <c r="Y137" s="3" t="s">
        <v>167</v>
      </c>
      <c r="Z137" s="3" t="s">
        <v>609</v>
      </c>
      <c r="AA137" s="3" t="s">
        <v>243</v>
      </c>
      <c r="AB137" s="3" t="s">
        <v>319</v>
      </c>
      <c r="AC137" s="3" t="s">
        <v>586</v>
      </c>
      <c r="AD137" s="3" t="s">
        <v>202</v>
      </c>
      <c r="AE137" s="3" t="s">
        <v>501</v>
      </c>
      <c r="AF137" s="3" t="s">
        <v>286</v>
      </c>
      <c r="AG137" s="3" t="s">
        <v>271</v>
      </c>
      <c r="AK137" s="3" t="s">
        <v>102</v>
      </c>
      <c r="AW137" s="3" t="s">
        <v>107</v>
      </c>
      <c r="AZ137" s="3" t="s">
        <v>559</v>
      </c>
      <c r="BA137" s="3" t="s">
        <v>610</v>
      </c>
      <c r="BB137" s="3" t="s">
        <v>540</v>
      </c>
      <c r="BC137" s="3" t="s">
        <v>147</v>
      </c>
      <c r="BD137" s="16">
        <v>0.6</v>
      </c>
      <c r="BE137" s="16">
        <v>0.4</v>
      </c>
    </row>
    <row r="138" spans="1:60" x14ac:dyDescent="0.25">
      <c r="E138" s="3" t="s">
        <v>156</v>
      </c>
      <c r="F138" s="43">
        <v>2</v>
      </c>
      <c r="G138" s="3">
        <v>875</v>
      </c>
      <c r="I138" s="3" t="s">
        <v>608</v>
      </c>
      <c r="J138" s="3" t="s">
        <v>77</v>
      </c>
      <c r="K138" s="3">
        <v>1</v>
      </c>
      <c r="L138" s="3">
        <v>1</v>
      </c>
      <c r="P138" s="3">
        <v>0</v>
      </c>
      <c r="Q138" s="3" t="s">
        <v>102</v>
      </c>
      <c r="X138" s="19" t="s">
        <v>103</v>
      </c>
      <c r="Y138" s="3" t="s">
        <v>611</v>
      </c>
      <c r="AA138" s="3" t="s">
        <v>294</v>
      </c>
      <c r="AC138" s="3" t="s">
        <v>586</v>
      </c>
      <c r="AD138" s="3" t="s">
        <v>202</v>
      </c>
      <c r="AE138" s="3" t="s">
        <v>172</v>
      </c>
      <c r="AF138" s="3" t="s">
        <v>286</v>
      </c>
      <c r="AG138" s="3" t="s">
        <v>106</v>
      </c>
      <c r="AK138" s="3" t="s">
        <v>102</v>
      </c>
      <c r="AW138" s="3" t="s">
        <v>107</v>
      </c>
      <c r="AZ138" s="3" t="s">
        <v>559</v>
      </c>
      <c r="BA138" s="3" t="s">
        <v>612</v>
      </c>
      <c r="BB138" s="3" t="s">
        <v>220</v>
      </c>
      <c r="BC138" s="3" t="s">
        <v>613</v>
      </c>
      <c r="BD138" s="16">
        <v>0.8</v>
      </c>
      <c r="BE138" s="16">
        <v>0.2</v>
      </c>
    </row>
    <row r="140" spans="1:60" x14ac:dyDescent="0.25">
      <c r="A140" s="6" t="s">
        <v>614</v>
      </c>
      <c r="B140" s="3" t="s">
        <v>615</v>
      </c>
      <c r="C140" s="3" t="s">
        <v>616</v>
      </c>
      <c r="D140" s="3" t="s">
        <v>617</v>
      </c>
      <c r="E140" s="3" t="s">
        <v>618</v>
      </c>
      <c r="F140" s="43">
        <v>1</v>
      </c>
      <c r="G140" s="3">
        <v>328</v>
      </c>
      <c r="I140" s="3" t="s">
        <v>63</v>
      </c>
      <c r="J140" s="3" t="s">
        <v>64</v>
      </c>
      <c r="K140" s="3">
        <v>2</v>
      </c>
      <c r="L140" s="3">
        <v>2</v>
      </c>
      <c r="M140" s="3" t="s">
        <v>65</v>
      </c>
      <c r="N140" s="3">
        <v>1</v>
      </c>
      <c r="T140" s="3" t="s">
        <v>618</v>
      </c>
      <c r="U140" s="3" t="s">
        <v>254</v>
      </c>
      <c r="V140" s="16">
        <v>0.5</v>
      </c>
      <c r="W140" s="3" t="s">
        <v>66</v>
      </c>
      <c r="X140" s="3" t="s">
        <v>90</v>
      </c>
      <c r="Y140" s="3" t="s">
        <v>66</v>
      </c>
      <c r="Z140" s="3" t="s">
        <v>619</v>
      </c>
      <c r="AA140" s="3" t="s">
        <v>619</v>
      </c>
      <c r="AB140" s="3" t="s">
        <v>619</v>
      </c>
      <c r="AC140" s="3" t="s">
        <v>64</v>
      </c>
      <c r="AD140" s="3" t="s">
        <v>620</v>
      </c>
      <c r="AE140" s="3" t="s">
        <v>621</v>
      </c>
      <c r="AF140" s="3" t="s">
        <v>236</v>
      </c>
      <c r="AG140" s="3" t="s">
        <v>622</v>
      </c>
      <c r="AZ140" s="3" t="s">
        <v>66</v>
      </c>
      <c r="BA140" s="3" t="s">
        <v>115</v>
      </c>
      <c r="BB140" s="22">
        <v>1</v>
      </c>
      <c r="BC140" s="3" t="s">
        <v>66</v>
      </c>
      <c r="BD140" s="40">
        <v>0</v>
      </c>
      <c r="BE140" s="16">
        <v>1</v>
      </c>
      <c r="BF140" s="40">
        <v>0</v>
      </c>
      <c r="BG140" s="40">
        <v>2</v>
      </c>
    </row>
    <row r="141" spans="1:60" x14ac:dyDescent="0.25">
      <c r="E141" s="3" t="s">
        <v>618</v>
      </c>
      <c r="F141" s="43">
        <v>2</v>
      </c>
      <c r="G141" s="3">
        <v>1307</v>
      </c>
      <c r="I141" s="3" t="s">
        <v>63</v>
      </c>
      <c r="J141" s="3" t="s">
        <v>77</v>
      </c>
      <c r="K141" s="3">
        <v>2</v>
      </c>
      <c r="L141" s="3">
        <v>2</v>
      </c>
      <c r="M141" s="3" t="s">
        <v>65</v>
      </c>
      <c r="N141" s="3">
        <v>1</v>
      </c>
      <c r="T141" s="3" t="s">
        <v>618</v>
      </c>
      <c r="U141" s="3" t="s">
        <v>254</v>
      </c>
      <c r="V141" s="16">
        <v>0.5</v>
      </c>
      <c r="W141" s="3" t="s">
        <v>66</v>
      </c>
      <c r="X141" s="3" t="s">
        <v>90</v>
      </c>
      <c r="Y141" s="3" t="s">
        <v>66</v>
      </c>
      <c r="Z141" s="3" t="s">
        <v>66</v>
      </c>
      <c r="AA141" s="3" t="s">
        <v>66</v>
      </c>
      <c r="AB141" s="3" t="s">
        <v>66</v>
      </c>
      <c r="AC141" s="3" t="s">
        <v>64</v>
      </c>
      <c r="AD141" s="3" t="s">
        <v>620</v>
      </c>
      <c r="AE141" s="3" t="s">
        <v>621</v>
      </c>
      <c r="AF141" s="3" t="s">
        <v>236</v>
      </c>
      <c r="AG141" s="3" t="s">
        <v>622</v>
      </c>
      <c r="AZ141" s="3" t="s">
        <v>66</v>
      </c>
      <c r="BA141" s="3" t="s">
        <v>66</v>
      </c>
      <c r="BB141" s="22">
        <v>1</v>
      </c>
      <c r="BC141" s="3" t="s">
        <v>66</v>
      </c>
      <c r="BD141" s="40">
        <v>0</v>
      </c>
      <c r="BE141" s="16">
        <v>1</v>
      </c>
      <c r="BF141" s="40">
        <v>0</v>
      </c>
      <c r="BG141" s="40">
        <v>2</v>
      </c>
    </row>
    <row r="143" spans="1:60" x14ac:dyDescent="0.25">
      <c r="A143" s="6" t="s">
        <v>623</v>
      </c>
      <c r="B143" s="3" t="s">
        <v>624</v>
      </c>
      <c r="C143" s="3" t="s">
        <v>625</v>
      </c>
      <c r="D143" s="3" t="s">
        <v>626</v>
      </c>
      <c r="E143" s="3" t="s">
        <v>156</v>
      </c>
      <c r="F143" s="43">
        <v>1</v>
      </c>
      <c r="G143" s="3">
        <v>360</v>
      </c>
      <c r="I143" s="3" t="s">
        <v>63</v>
      </c>
      <c r="J143" s="3" t="s">
        <v>64</v>
      </c>
      <c r="K143" s="3">
        <v>2</v>
      </c>
      <c r="L143" s="3">
        <v>3</v>
      </c>
      <c r="M143" s="3" t="s">
        <v>65</v>
      </c>
      <c r="N143" s="3">
        <v>1</v>
      </c>
      <c r="T143" s="3" t="s">
        <v>156</v>
      </c>
      <c r="U143" s="3" t="s">
        <v>122</v>
      </c>
      <c r="V143" s="3" t="s">
        <v>66</v>
      </c>
      <c r="W143" s="3" t="s">
        <v>66</v>
      </c>
      <c r="X143" s="3" t="s">
        <v>90</v>
      </c>
      <c r="Y143" s="3" t="s">
        <v>66</v>
      </c>
      <c r="Z143" s="3" t="s">
        <v>66</v>
      </c>
      <c r="AA143" s="3" t="s">
        <v>66</v>
      </c>
      <c r="AB143" s="3" t="s">
        <v>66</v>
      </c>
      <c r="AC143" s="3" t="s">
        <v>64</v>
      </c>
      <c r="AD143" s="3" t="s">
        <v>627</v>
      </c>
      <c r="AE143" s="3" t="s">
        <v>628</v>
      </c>
      <c r="AF143" s="3" t="s">
        <v>66</v>
      </c>
      <c r="AG143" s="3" t="s">
        <v>622</v>
      </c>
      <c r="AZ143" s="3" t="s">
        <v>66</v>
      </c>
      <c r="BA143" s="3" t="s">
        <v>94</v>
      </c>
      <c r="BB143" s="22">
        <v>0.9</v>
      </c>
      <c r="BC143" s="16">
        <v>0.1</v>
      </c>
      <c r="BD143" s="16">
        <v>0</v>
      </c>
      <c r="BE143" s="16">
        <v>1</v>
      </c>
      <c r="BF143" s="40">
        <v>0</v>
      </c>
      <c r="BG143" s="40">
        <v>2</v>
      </c>
    </row>
    <row r="144" spans="1:60" x14ac:dyDescent="0.25">
      <c r="E144" s="3" t="s">
        <v>156</v>
      </c>
      <c r="F144" s="43">
        <v>2</v>
      </c>
      <c r="G144" s="3">
        <v>362</v>
      </c>
      <c r="I144" s="3" t="s">
        <v>63</v>
      </c>
      <c r="J144" s="3" t="s">
        <v>64</v>
      </c>
      <c r="K144" s="3">
        <v>2</v>
      </c>
      <c r="L144" s="3">
        <v>3</v>
      </c>
      <c r="M144" s="3" t="s">
        <v>65</v>
      </c>
      <c r="N144" s="3">
        <v>1</v>
      </c>
      <c r="T144" s="3" t="s">
        <v>629</v>
      </c>
      <c r="U144" s="3" t="s">
        <v>122</v>
      </c>
      <c r="V144" s="3" t="s">
        <v>66</v>
      </c>
      <c r="X144" s="3" t="s">
        <v>90</v>
      </c>
      <c r="Y144" s="3" t="s">
        <v>66</v>
      </c>
      <c r="Z144" s="3" t="s">
        <v>66</v>
      </c>
      <c r="AA144" s="3" t="s">
        <v>66</v>
      </c>
      <c r="AB144" s="3" t="s">
        <v>66</v>
      </c>
      <c r="AC144" s="3" t="s">
        <v>64</v>
      </c>
      <c r="AD144" s="3" t="s">
        <v>627</v>
      </c>
      <c r="AE144" s="3" t="s">
        <v>628</v>
      </c>
      <c r="AF144" s="3" t="s">
        <v>66</v>
      </c>
      <c r="AG144" s="3" t="s">
        <v>622</v>
      </c>
      <c r="AZ144" s="3" t="s">
        <v>66</v>
      </c>
      <c r="BA144" s="3" t="s">
        <v>94</v>
      </c>
      <c r="BB144" s="22">
        <v>0.9</v>
      </c>
      <c r="BC144" s="16">
        <v>0.1</v>
      </c>
      <c r="BD144" s="16">
        <v>0</v>
      </c>
      <c r="BE144" s="16">
        <v>1</v>
      </c>
      <c r="BF144" s="40">
        <v>0</v>
      </c>
      <c r="BG144" s="40">
        <v>2</v>
      </c>
    </row>
    <row r="145" spans="5:59" s="3" customFormat="1" ht="12.75" x14ac:dyDescent="0.25">
      <c r="E145" s="3" t="s">
        <v>629</v>
      </c>
      <c r="F145" s="43">
        <v>3</v>
      </c>
      <c r="G145" s="3">
        <v>356</v>
      </c>
      <c r="U145" s="3" t="s">
        <v>122</v>
      </c>
      <c r="X145" s="3" t="s">
        <v>90</v>
      </c>
      <c r="AD145" s="3" t="s">
        <v>627</v>
      </c>
      <c r="AE145" s="3" t="s">
        <v>628</v>
      </c>
      <c r="AG145" s="3" t="s">
        <v>622</v>
      </c>
      <c r="AZ145" s="3" t="s">
        <v>66</v>
      </c>
      <c r="BA145" s="3" t="s">
        <v>94</v>
      </c>
      <c r="BB145" s="22">
        <v>0.9</v>
      </c>
      <c r="BC145" s="16">
        <v>0.1</v>
      </c>
      <c r="BD145" s="16">
        <v>0</v>
      </c>
      <c r="BE145" s="16">
        <v>1</v>
      </c>
      <c r="BF145" s="40">
        <v>0</v>
      </c>
      <c r="BG145" s="40">
        <v>2</v>
      </c>
    </row>
  </sheetData>
  <mergeCells count="8">
    <mergeCell ref="BD3:BF3"/>
    <mergeCell ref="AW3:AY3"/>
    <mergeCell ref="P3:R3"/>
    <mergeCell ref="Y3:AB3"/>
    <mergeCell ref="AD3:AG3"/>
    <mergeCell ref="AH3:AK3"/>
    <mergeCell ref="AL3:AO3"/>
    <mergeCell ref="AP3:AS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abSelected="1" topLeftCell="I1" workbookViewId="0">
      <selection activeCell="N11" sqref="N11:O13"/>
    </sheetView>
  </sheetViews>
  <sheetFormatPr defaultRowHeight="15" x14ac:dyDescent="0.25"/>
  <cols>
    <col min="6" max="6" width="12.7109375" customWidth="1"/>
    <col min="7" max="7" width="15.5703125" customWidth="1"/>
    <col min="9" max="9" width="10.85546875" customWidth="1"/>
    <col min="13" max="13" width="13.140625" customWidth="1"/>
    <col min="14" max="14" width="27.85546875" bestFit="1" customWidth="1"/>
    <col min="15" max="15" width="25.140625" bestFit="1" customWidth="1"/>
    <col min="16" max="16" width="31.85546875" bestFit="1" customWidth="1"/>
    <col min="17" max="17" width="37" bestFit="1" customWidth="1"/>
    <col min="18" max="18" width="23" bestFit="1" customWidth="1"/>
    <col min="19" max="19" width="29" bestFit="1" customWidth="1"/>
    <col min="20" max="20" width="16.28515625" bestFit="1" customWidth="1"/>
  </cols>
  <sheetData>
    <row r="1" spans="1:26" ht="30" x14ac:dyDescent="0.25">
      <c r="A1" t="s">
        <v>677</v>
      </c>
      <c r="B1" t="s">
        <v>720</v>
      </c>
      <c r="C1" t="s">
        <v>774</v>
      </c>
      <c r="D1" s="55" t="s">
        <v>713</v>
      </c>
      <c r="E1" s="55" t="s">
        <v>716</v>
      </c>
      <c r="F1" s="55" t="s">
        <v>767</v>
      </c>
      <c r="G1" s="55" t="s">
        <v>769</v>
      </c>
      <c r="H1" s="55" t="s">
        <v>778</v>
      </c>
      <c r="I1" s="55" t="s">
        <v>770</v>
      </c>
      <c r="J1" s="55" t="s">
        <v>712</v>
      </c>
      <c r="K1" s="55" t="s">
        <v>751</v>
      </c>
    </row>
    <row r="2" spans="1:26" x14ac:dyDescent="0.25">
      <c r="A2" s="48" t="s">
        <v>678</v>
      </c>
      <c r="B2" s="48" t="s">
        <v>630</v>
      </c>
      <c r="C2">
        <v>1</v>
      </c>
      <c r="D2">
        <v>0</v>
      </c>
      <c r="E2">
        <v>0</v>
      </c>
      <c r="F2">
        <v>0.34399999999999997</v>
      </c>
      <c r="G2">
        <v>0</v>
      </c>
      <c r="H2">
        <v>0</v>
      </c>
      <c r="I2">
        <v>0</v>
      </c>
      <c r="J2">
        <v>0</v>
      </c>
      <c r="K2">
        <v>0.34399999999999997</v>
      </c>
      <c r="M2" s="36" t="s">
        <v>701</v>
      </c>
      <c r="N2" t="s">
        <v>779</v>
      </c>
      <c r="O2" t="s">
        <v>780</v>
      </c>
      <c r="P2" t="s">
        <v>781</v>
      </c>
      <c r="Q2" t="s">
        <v>782</v>
      </c>
      <c r="R2" t="s">
        <v>783</v>
      </c>
      <c r="S2" t="s">
        <v>784</v>
      </c>
      <c r="T2" t="s">
        <v>785</v>
      </c>
      <c r="W2" s="37" t="s">
        <v>763</v>
      </c>
      <c r="X2" s="37" t="s">
        <v>764</v>
      </c>
      <c r="Y2" s="37" t="s">
        <v>765</v>
      </c>
      <c r="Z2" s="37" t="s">
        <v>766</v>
      </c>
    </row>
    <row r="3" spans="1:26" x14ac:dyDescent="0.25">
      <c r="A3" s="48" t="s">
        <v>678</v>
      </c>
      <c r="B3" s="48" t="s">
        <v>631</v>
      </c>
      <c r="C3">
        <v>2</v>
      </c>
      <c r="D3">
        <v>0</v>
      </c>
      <c r="E3">
        <v>0</v>
      </c>
      <c r="F3">
        <v>8.7599999999999997E-2</v>
      </c>
      <c r="G3">
        <v>0</v>
      </c>
      <c r="H3">
        <v>0</v>
      </c>
      <c r="I3">
        <v>0</v>
      </c>
      <c r="J3">
        <v>0</v>
      </c>
      <c r="K3">
        <v>8.7599999999999997E-2</v>
      </c>
      <c r="M3" s="37" t="s">
        <v>682</v>
      </c>
      <c r="N3" s="38">
        <v>6.1333333333333335E-3</v>
      </c>
      <c r="O3" s="38">
        <v>3.4999999999999996E-3</v>
      </c>
      <c r="P3" s="38">
        <v>6.4433333333333342E-2</v>
      </c>
      <c r="Q3" s="38">
        <v>9.4249999999999994E-3</v>
      </c>
      <c r="R3" s="38">
        <v>0</v>
      </c>
      <c r="S3" s="38">
        <v>2.2008333333333335E-2</v>
      </c>
      <c r="T3" s="38">
        <v>1.3333333333333333E-3</v>
      </c>
      <c r="V3" t="s">
        <v>788</v>
      </c>
      <c r="W3" s="38">
        <v>6.4433333333333342E-2</v>
      </c>
      <c r="X3" s="38">
        <v>0.18207500000000001</v>
      </c>
      <c r="Y3" s="38">
        <v>0.12635833333333332</v>
      </c>
      <c r="Z3" s="38">
        <v>5.0316666666666669E-2</v>
      </c>
    </row>
    <row r="4" spans="1:26" x14ac:dyDescent="0.25">
      <c r="A4" s="48" t="s">
        <v>678</v>
      </c>
      <c r="B4" s="47" t="s">
        <v>632</v>
      </c>
      <c r="C4">
        <v>1</v>
      </c>
      <c r="D4">
        <v>0</v>
      </c>
      <c r="E4">
        <v>0</v>
      </c>
      <c r="F4">
        <v>0.30570000000000003</v>
      </c>
      <c r="G4">
        <v>0</v>
      </c>
      <c r="H4">
        <v>0</v>
      </c>
      <c r="I4">
        <v>0</v>
      </c>
      <c r="J4">
        <v>0</v>
      </c>
      <c r="K4">
        <v>0.30570000000000003</v>
      </c>
      <c r="M4" s="37" t="s">
        <v>680</v>
      </c>
      <c r="N4" s="38">
        <v>5.8731666666666661E-2</v>
      </c>
      <c r="O4" s="38">
        <v>4.995833333333333E-3</v>
      </c>
      <c r="P4" s="38">
        <v>0.18207500000000001</v>
      </c>
      <c r="Q4" s="38">
        <v>0</v>
      </c>
      <c r="R4" s="38">
        <v>1.1791666666666667E-2</v>
      </c>
      <c r="S4" s="38">
        <v>0</v>
      </c>
      <c r="T4" s="38">
        <v>1.1049999999999999E-2</v>
      </c>
      <c r="V4" t="s">
        <v>789</v>
      </c>
      <c r="W4" s="38">
        <v>9.4249999999999994E-3</v>
      </c>
      <c r="X4" s="38">
        <v>0</v>
      </c>
      <c r="Y4" s="38">
        <v>1.9766666666666668E-2</v>
      </c>
      <c r="Z4" s="38">
        <v>1.5483333333333335E-2</v>
      </c>
    </row>
    <row r="5" spans="1:26" x14ac:dyDescent="0.25">
      <c r="A5" s="48" t="s">
        <v>678</v>
      </c>
      <c r="B5" s="48" t="s">
        <v>679</v>
      </c>
      <c r="C5">
        <v>1</v>
      </c>
      <c r="D5">
        <v>5.4800000000000001E-2</v>
      </c>
      <c r="E5">
        <v>0</v>
      </c>
      <c r="F5">
        <v>7.4499999999999997E-2</v>
      </c>
      <c r="G5">
        <v>0</v>
      </c>
      <c r="H5">
        <v>5.8599999999999999E-2</v>
      </c>
      <c r="I5">
        <v>0</v>
      </c>
      <c r="J5">
        <v>0</v>
      </c>
      <c r="K5">
        <v>0.18790000000000001</v>
      </c>
      <c r="M5" s="37" t="s">
        <v>678</v>
      </c>
      <c r="N5" s="38">
        <v>4.5666666666666668E-3</v>
      </c>
      <c r="O5" s="38">
        <v>0</v>
      </c>
      <c r="P5" s="38">
        <v>0.12635833333333332</v>
      </c>
      <c r="Q5" s="38">
        <v>1.9766666666666668E-2</v>
      </c>
      <c r="R5" s="38">
        <v>4.8833333333333333E-3</v>
      </c>
      <c r="S5" s="38">
        <v>0</v>
      </c>
      <c r="T5" s="38">
        <v>0</v>
      </c>
      <c r="V5" t="s">
        <v>790</v>
      </c>
      <c r="W5" s="38">
        <v>0</v>
      </c>
      <c r="X5" s="38">
        <v>1.1791666666666667E-2</v>
      </c>
      <c r="Y5" s="38">
        <v>4.8833333333333333E-3</v>
      </c>
      <c r="Z5" s="38">
        <v>0</v>
      </c>
    </row>
    <row r="6" spans="1:26" x14ac:dyDescent="0.25">
      <c r="A6" s="48" t="s">
        <v>678</v>
      </c>
      <c r="B6" s="48" t="s">
        <v>633</v>
      </c>
      <c r="C6">
        <v>2</v>
      </c>
      <c r="D6">
        <v>0</v>
      </c>
      <c r="E6">
        <v>0</v>
      </c>
      <c r="F6">
        <v>3.5999999999999997E-2</v>
      </c>
      <c r="G6">
        <v>7.7200000000000005E-2</v>
      </c>
      <c r="H6">
        <v>0</v>
      </c>
      <c r="I6">
        <v>0</v>
      </c>
      <c r="J6">
        <v>0</v>
      </c>
      <c r="K6">
        <v>0.1132</v>
      </c>
      <c r="M6" s="37" t="s">
        <v>681</v>
      </c>
      <c r="N6" s="38">
        <v>3.3058333333333335E-2</v>
      </c>
      <c r="O6" s="38">
        <v>1.0674999999999999E-2</v>
      </c>
      <c r="P6" s="38">
        <v>5.0316666666666669E-2</v>
      </c>
      <c r="Q6" s="38">
        <v>1.5483333333333335E-2</v>
      </c>
      <c r="R6" s="38">
        <v>0</v>
      </c>
      <c r="S6" s="38">
        <v>0</v>
      </c>
      <c r="T6" s="38">
        <v>0</v>
      </c>
      <c r="V6" t="s">
        <v>791</v>
      </c>
      <c r="W6" s="38">
        <v>2.2008333333333335E-2</v>
      </c>
      <c r="X6" s="38">
        <v>0</v>
      </c>
      <c r="Y6" s="38">
        <v>0</v>
      </c>
      <c r="Z6" s="38">
        <v>0</v>
      </c>
    </row>
    <row r="7" spans="1:26" x14ac:dyDescent="0.25">
      <c r="A7" s="50" t="s">
        <v>680</v>
      </c>
      <c r="B7" s="50" t="s">
        <v>634</v>
      </c>
      <c r="C7">
        <v>2</v>
      </c>
      <c r="D7">
        <v>0</v>
      </c>
      <c r="E7">
        <v>0</v>
      </c>
      <c r="F7">
        <v>0.18759999999999999</v>
      </c>
      <c r="G7">
        <v>0</v>
      </c>
      <c r="H7">
        <v>2.4E-2</v>
      </c>
      <c r="I7">
        <v>0</v>
      </c>
      <c r="J7">
        <v>0.1326</v>
      </c>
      <c r="K7">
        <v>0.34419999999999995</v>
      </c>
      <c r="M7" s="37" t="s">
        <v>702</v>
      </c>
      <c r="N7" s="38"/>
      <c r="O7" s="38"/>
      <c r="P7" s="38"/>
      <c r="Q7" s="38"/>
      <c r="R7" s="38"/>
      <c r="S7" s="38"/>
      <c r="T7" s="38"/>
      <c r="V7" t="s">
        <v>786</v>
      </c>
      <c r="W7" s="38">
        <v>6.1333333333333335E-3</v>
      </c>
      <c r="X7" s="38">
        <v>5.8731666666666661E-2</v>
      </c>
      <c r="Y7" s="38">
        <v>4.5666666666666668E-3</v>
      </c>
      <c r="Z7" s="38">
        <v>3.3058333333333335E-2</v>
      </c>
    </row>
    <row r="8" spans="1:26" x14ac:dyDescent="0.25">
      <c r="A8" s="50" t="s">
        <v>680</v>
      </c>
      <c r="B8" s="48" t="s">
        <v>635</v>
      </c>
      <c r="C8">
        <v>2</v>
      </c>
      <c r="D8">
        <v>0</v>
      </c>
      <c r="E8">
        <v>0</v>
      </c>
      <c r="F8">
        <v>0.1961</v>
      </c>
      <c r="G8">
        <v>0</v>
      </c>
      <c r="H8">
        <v>0</v>
      </c>
      <c r="I8">
        <v>0</v>
      </c>
      <c r="J8">
        <v>0</v>
      </c>
      <c r="K8">
        <v>0.1961</v>
      </c>
      <c r="M8" s="37" t="s">
        <v>703</v>
      </c>
      <c r="N8" s="38">
        <v>2.5622500000000003E-2</v>
      </c>
      <c r="O8" s="38">
        <v>4.7927083333333328E-3</v>
      </c>
      <c r="P8" s="38">
        <v>0.10579583333333335</v>
      </c>
      <c r="Q8" s="38">
        <v>1.116875E-2</v>
      </c>
      <c r="R8" s="38">
        <v>4.1687499999999997E-3</v>
      </c>
      <c r="S8" s="38">
        <v>5.5020833333333337E-3</v>
      </c>
      <c r="T8" s="38">
        <v>3.0958333333333337E-3</v>
      </c>
      <c r="V8" t="s">
        <v>787</v>
      </c>
      <c r="W8" s="38">
        <v>3.4999999999999996E-3</v>
      </c>
      <c r="X8" s="38">
        <v>4.995833333333333E-3</v>
      </c>
      <c r="Y8" s="38">
        <v>0</v>
      </c>
      <c r="Z8" s="38">
        <v>1.0674999999999999E-2</v>
      </c>
    </row>
    <row r="9" spans="1:26" x14ac:dyDescent="0.25">
      <c r="A9" s="50" t="s">
        <v>680</v>
      </c>
      <c r="B9" s="48" t="s">
        <v>636</v>
      </c>
      <c r="C9">
        <v>3</v>
      </c>
      <c r="D9">
        <v>1.34E-2</v>
      </c>
      <c r="E9">
        <v>0</v>
      </c>
      <c r="F9">
        <v>5.8700000000000002E-2</v>
      </c>
      <c r="G9">
        <v>0</v>
      </c>
      <c r="H9">
        <v>0.11750000000000001</v>
      </c>
      <c r="I9">
        <v>0</v>
      </c>
      <c r="J9">
        <v>0</v>
      </c>
      <c r="K9">
        <v>0.18959999999999999</v>
      </c>
      <c r="V9" t="s">
        <v>792</v>
      </c>
      <c r="W9" s="38">
        <v>1.3333333333333333E-3</v>
      </c>
      <c r="X9" s="38">
        <v>1.1049999999999999E-2</v>
      </c>
      <c r="Y9" s="38">
        <v>0</v>
      </c>
      <c r="Z9" s="38">
        <v>0</v>
      </c>
    </row>
    <row r="10" spans="1:26" x14ac:dyDescent="0.25">
      <c r="A10" s="50" t="s">
        <v>680</v>
      </c>
      <c r="B10" s="48" t="s">
        <v>637</v>
      </c>
      <c r="C10">
        <v>1</v>
      </c>
      <c r="D10">
        <v>1.4280000000000001E-2</v>
      </c>
      <c r="E10">
        <v>0</v>
      </c>
      <c r="F10">
        <v>0.02</v>
      </c>
      <c r="G10">
        <v>0</v>
      </c>
      <c r="H10">
        <v>0</v>
      </c>
      <c r="I10">
        <v>0</v>
      </c>
      <c r="J10">
        <v>0</v>
      </c>
      <c r="K10">
        <v>3.4280000000000005E-2</v>
      </c>
    </row>
    <row r="11" spans="1:26" x14ac:dyDescent="0.25">
      <c r="A11" s="46" t="s">
        <v>681</v>
      </c>
      <c r="B11" s="47" t="s">
        <v>638</v>
      </c>
      <c r="C11">
        <v>3</v>
      </c>
      <c r="D11">
        <v>0</v>
      </c>
      <c r="E11">
        <v>0</v>
      </c>
      <c r="F11">
        <v>0</v>
      </c>
      <c r="G11">
        <v>2.23E-2</v>
      </c>
      <c r="H11">
        <v>0</v>
      </c>
      <c r="I11">
        <v>0</v>
      </c>
      <c r="J11">
        <v>0</v>
      </c>
      <c r="K11">
        <v>2.23E-2</v>
      </c>
      <c r="N11">
        <f>SUM(N8:T8)</f>
        <v>0.16014645833333335</v>
      </c>
      <c r="O11" t="s">
        <v>802</v>
      </c>
    </row>
    <row r="12" spans="1:26" x14ac:dyDescent="0.25">
      <c r="A12" s="46" t="s">
        <v>682</v>
      </c>
      <c r="B12" s="47" t="s">
        <v>639</v>
      </c>
      <c r="C12">
        <v>1</v>
      </c>
      <c r="D12">
        <v>0</v>
      </c>
      <c r="E12">
        <v>0</v>
      </c>
      <c r="F12">
        <v>4.1399999999999999E-2</v>
      </c>
      <c r="G12">
        <v>3.04E-2</v>
      </c>
      <c r="H12">
        <v>0</v>
      </c>
      <c r="I12">
        <v>0</v>
      </c>
      <c r="J12">
        <v>0</v>
      </c>
      <c r="K12">
        <v>7.1800000000000003E-2</v>
      </c>
      <c r="N12" s="42">
        <f>GETPIVOTDATA("Average of Other",$M$2)/N11</f>
        <v>1.933126317966757E-2</v>
      </c>
      <c r="O12" t="s">
        <v>803</v>
      </c>
    </row>
    <row r="13" spans="1:26" x14ac:dyDescent="0.25">
      <c r="A13" s="46" t="s">
        <v>682</v>
      </c>
      <c r="B13" s="47" t="s">
        <v>640</v>
      </c>
      <c r="C13">
        <v>2</v>
      </c>
      <c r="D13">
        <v>0</v>
      </c>
      <c r="E13">
        <v>0</v>
      </c>
      <c r="F13">
        <v>0.1134</v>
      </c>
      <c r="G13">
        <v>0</v>
      </c>
      <c r="H13">
        <v>0</v>
      </c>
      <c r="I13">
        <v>0</v>
      </c>
      <c r="J13">
        <v>0</v>
      </c>
      <c r="K13">
        <v>0.1134</v>
      </c>
      <c r="N13" s="42">
        <f>((GETPIVOTDATA("Average of Mais/manioc+other",$M$2)+GETPIVOTDATA("Average of Mais/manioc+legume+other",$M$2)+GETPIVOTDATA("Average of Legumes+other",$M$2))/N11)</f>
        <v>0.13402445417801151</v>
      </c>
      <c r="O13" t="s">
        <v>804</v>
      </c>
      <c r="W13" s="37"/>
      <c r="X13" s="37"/>
      <c r="Y13" s="37"/>
      <c r="Z13" s="37"/>
    </row>
    <row r="14" spans="1:26" x14ac:dyDescent="0.25">
      <c r="A14" s="46" t="s">
        <v>682</v>
      </c>
      <c r="B14" s="47" t="s">
        <v>641</v>
      </c>
      <c r="C14">
        <v>2</v>
      </c>
      <c r="D14">
        <v>0</v>
      </c>
      <c r="E14">
        <v>4.1999999999999996E-2</v>
      </c>
      <c r="F14">
        <v>0</v>
      </c>
      <c r="G14">
        <v>0</v>
      </c>
      <c r="H14">
        <v>0</v>
      </c>
      <c r="I14">
        <v>0</v>
      </c>
      <c r="J14">
        <v>0</v>
      </c>
      <c r="K14">
        <v>4.1999999999999996E-2</v>
      </c>
      <c r="W14" s="38"/>
      <c r="X14" s="38"/>
      <c r="Y14" s="38"/>
      <c r="Z14" s="38"/>
    </row>
    <row r="15" spans="1:26" x14ac:dyDescent="0.25">
      <c r="A15" s="46" t="s">
        <v>682</v>
      </c>
      <c r="B15" s="48" t="s">
        <v>642</v>
      </c>
      <c r="C15">
        <v>2</v>
      </c>
      <c r="D15">
        <v>2.2800000000000001E-2</v>
      </c>
      <c r="E15">
        <v>0</v>
      </c>
      <c r="F15">
        <v>0</v>
      </c>
      <c r="G15">
        <v>8.2699999999999996E-2</v>
      </c>
      <c r="H15">
        <v>0</v>
      </c>
      <c r="I15">
        <v>0</v>
      </c>
      <c r="J15">
        <v>1.6E-2</v>
      </c>
      <c r="K15">
        <v>0.1215</v>
      </c>
      <c r="W15" s="38"/>
      <c r="X15" s="38"/>
      <c r="Y15" s="38"/>
      <c r="Z15" s="38"/>
    </row>
    <row r="16" spans="1:26" x14ac:dyDescent="0.25">
      <c r="A16" s="46" t="s">
        <v>681</v>
      </c>
      <c r="B16" s="47" t="s">
        <v>643</v>
      </c>
      <c r="C16">
        <v>3</v>
      </c>
      <c r="D16">
        <v>3.9E-2</v>
      </c>
      <c r="E16">
        <v>0.1206</v>
      </c>
      <c r="F16">
        <v>0</v>
      </c>
      <c r="G16">
        <v>0</v>
      </c>
      <c r="H16">
        <v>0</v>
      </c>
      <c r="I16">
        <v>0</v>
      </c>
      <c r="J16">
        <v>0</v>
      </c>
      <c r="K16">
        <v>0.15959999999999999</v>
      </c>
      <c r="W16" s="38"/>
      <c r="X16" s="38"/>
      <c r="Y16" s="38"/>
      <c r="Z16" s="38"/>
    </row>
    <row r="17" spans="1:26" x14ac:dyDescent="0.25">
      <c r="A17" s="46" t="s">
        <v>681</v>
      </c>
      <c r="B17" s="47" t="s">
        <v>644</v>
      </c>
      <c r="C17">
        <v>3</v>
      </c>
      <c r="D17">
        <v>0</v>
      </c>
      <c r="E17">
        <v>0</v>
      </c>
      <c r="F17">
        <v>5.7999999999999996E-2</v>
      </c>
      <c r="G17">
        <v>0</v>
      </c>
      <c r="H17">
        <v>0</v>
      </c>
      <c r="I17">
        <v>0</v>
      </c>
      <c r="J17">
        <v>0</v>
      </c>
      <c r="K17">
        <v>5.7999999999999996E-2</v>
      </c>
      <c r="W17" s="38"/>
      <c r="X17" s="38"/>
      <c r="Y17" s="38"/>
      <c r="Z17" s="38"/>
    </row>
    <row r="18" spans="1:26" x14ac:dyDescent="0.25">
      <c r="A18" s="46" t="s">
        <v>681</v>
      </c>
      <c r="B18" s="46" t="s">
        <v>645</v>
      </c>
      <c r="C18">
        <v>2</v>
      </c>
      <c r="D18">
        <v>7.1999999999999998E-3</v>
      </c>
      <c r="E18">
        <v>7.4999999999999997E-3</v>
      </c>
      <c r="F18">
        <v>0</v>
      </c>
      <c r="G18">
        <v>0</v>
      </c>
      <c r="H18">
        <v>0</v>
      </c>
      <c r="I18">
        <v>0</v>
      </c>
      <c r="J18">
        <v>0</v>
      </c>
      <c r="K18">
        <v>1.47E-2</v>
      </c>
      <c r="W18" s="38"/>
      <c r="X18" s="38"/>
      <c r="Y18" s="38"/>
      <c r="Z18" s="38"/>
    </row>
    <row r="19" spans="1:26" x14ac:dyDescent="0.25">
      <c r="A19" s="46" t="s">
        <v>682</v>
      </c>
      <c r="B19" s="47" t="s">
        <v>646</v>
      </c>
      <c r="C19">
        <v>1</v>
      </c>
      <c r="D19">
        <v>0</v>
      </c>
      <c r="E19">
        <v>0</v>
      </c>
      <c r="F19">
        <v>0.1593</v>
      </c>
      <c r="G19">
        <v>0</v>
      </c>
      <c r="H19">
        <v>0</v>
      </c>
      <c r="I19">
        <v>0</v>
      </c>
      <c r="J19">
        <v>0</v>
      </c>
      <c r="K19">
        <v>0.1593</v>
      </c>
      <c r="W19" s="38"/>
      <c r="X19" s="38"/>
      <c r="Y19" s="38"/>
      <c r="Z19" s="38"/>
    </row>
    <row r="20" spans="1:26" x14ac:dyDescent="0.25">
      <c r="A20" s="46" t="s">
        <v>682</v>
      </c>
      <c r="B20" s="47" t="s">
        <v>647</v>
      </c>
      <c r="C20">
        <v>1</v>
      </c>
      <c r="D20">
        <v>0</v>
      </c>
      <c r="E20">
        <v>0</v>
      </c>
      <c r="F20">
        <v>5.2900000000000003E-2</v>
      </c>
      <c r="G20">
        <v>0</v>
      </c>
      <c r="H20">
        <v>0</v>
      </c>
      <c r="I20">
        <v>0</v>
      </c>
      <c r="J20">
        <v>0</v>
      </c>
      <c r="K20">
        <v>5.2900000000000003E-2</v>
      </c>
      <c r="W20" s="38"/>
      <c r="X20" s="38"/>
      <c r="Y20" s="38"/>
      <c r="Z20" s="38"/>
    </row>
    <row r="21" spans="1:26" x14ac:dyDescent="0.25">
      <c r="A21" s="46" t="s">
        <v>682</v>
      </c>
      <c r="B21" s="47" t="s">
        <v>648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0.22850000000000001</v>
      </c>
      <c r="J21">
        <v>0</v>
      </c>
      <c r="K21">
        <v>0.22850000000000001</v>
      </c>
    </row>
    <row r="22" spans="1:26" x14ac:dyDescent="0.25">
      <c r="A22" s="46" t="s">
        <v>681</v>
      </c>
      <c r="B22" s="47" t="s">
        <v>649</v>
      </c>
      <c r="C22">
        <v>2</v>
      </c>
      <c r="D22">
        <v>0</v>
      </c>
      <c r="E22">
        <v>0</v>
      </c>
      <c r="F22">
        <v>0.11550000000000001</v>
      </c>
      <c r="G22">
        <v>0</v>
      </c>
      <c r="H22">
        <v>0</v>
      </c>
      <c r="I22">
        <v>0</v>
      </c>
      <c r="J22">
        <v>0</v>
      </c>
      <c r="K22">
        <v>0.11550000000000001</v>
      </c>
    </row>
    <row r="23" spans="1:26" x14ac:dyDescent="0.25">
      <c r="A23" s="47" t="s">
        <v>681</v>
      </c>
      <c r="B23" s="47" t="s">
        <v>650</v>
      </c>
      <c r="C23">
        <v>1</v>
      </c>
      <c r="D23">
        <v>0</v>
      </c>
      <c r="E23">
        <v>0</v>
      </c>
      <c r="F23">
        <v>0.2671</v>
      </c>
      <c r="G23">
        <v>0</v>
      </c>
      <c r="H23">
        <v>0</v>
      </c>
      <c r="I23">
        <v>0</v>
      </c>
      <c r="J23">
        <v>0</v>
      </c>
      <c r="K23">
        <v>0.2671</v>
      </c>
    </row>
    <row r="24" spans="1:26" x14ac:dyDescent="0.25">
      <c r="A24" s="47" t="s">
        <v>681</v>
      </c>
      <c r="B24" s="47" t="s">
        <v>651</v>
      </c>
      <c r="C24">
        <v>1</v>
      </c>
      <c r="D24">
        <v>2.2700000000000001E-2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2.2700000000000001E-2</v>
      </c>
    </row>
    <row r="25" spans="1:26" x14ac:dyDescent="0.25">
      <c r="A25" s="46" t="s">
        <v>682</v>
      </c>
      <c r="B25" s="49" t="s">
        <v>652</v>
      </c>
      <c r="C25">
        <v>1</v>
      </c>
      <c r="D25">
        <v>0</v>
      </c>
      <c r="E25">
        <v>0</v>
      </c>
      <c r="F25">
        <v>0.1166</v>
      </c>
      <c r="G25">
        <v>0</v>
      </c>
      <c r="H25">
        <v>0</v>
      </c>
      <c r="I25">
        <v>0</v>
      </c>
      <c r="J25">
        <v>0</v>
      </c>
      <c r="K25">
        <v>0.1166</v>
      </c>
    </row>
    <row r="26" spans="1:26" x14ac:dyDescent="0.25">
      <c r="A26" s="50" t="s">
        <v>680</v>
      </c>
      <c r="B26" s="51" t="s">
        <v>653</v>
      </c>
      <c r="C26">
        <v>1</v>
      </c>
      <c r="D26">
        <v>0</v>
      </c>
      <c r="E26">
        <v>0</v>
      </c>
      <c r="F26">
        <v>2.06E-2</v>
      </c>
      <c r="G26">
        <v>0</v>
      </c>
      <c r="H26">
        <v>0</v>
      </c>
      <c r="I26">
        <v>0</v>
      </c>
      <c r="J26">
        <v>0</v>
      </c>
      <c r="K26">
        <v>2.06E-2</v>
      </c>
    </row>
    <row r="27" spans="1:26" x14ac:dyDescent="0.25">
      <c r="A27" s="50" t="s">
        <v>680</v>
      </c>
      <c r="B27" s="48" t="s">
        <v>654</v>
      </c>
      <c r="C27">
        <v>1</v>
      </c>
      <c r="D27">
        <v>0</v>
      </c>
      <c r="E27">
        <v>0</v>
      </c>
      <c r="F27">
        <v>0.1037</v>
      </c>
      <c r="G27">
        <v>0</v>
      </c>
      <c r="H27">
        <v>0</v>
      </c>
      <c r="I27">
        <v>0</v>
      </c>
      <c r="J27">
        <v>0</v>
      </c>
      <c r="K27">
        <v>0.1037</v>
      </c>
    </row>
    <row r="28" spans="1:26" x14ac:dyDescent="0.25">
      <c r="A28" s="48" t="s">
        <v>678</v>
      </c>
      <c r="B28" s="48" t="s">
        <v>655</v>
      </c>
      <c r="C28">
        <v>1</v>
      </c>
      <c r="D28">
        <v>0</v>
      </c>
      <c r="E28">
        <v>0</v>
      </c>
      <c r="F28">
        <v>8.5699999999999998E-2</v>
      </c>
      <c r="G28">
        <v>0</v>
      </c>
      <c r="H28">
        <v>0</v>
      </c>
      <c r="I28">
        <v>0</v>
      </c>
      <c r="J28">
        <v>0</v>
      </c>
      <c r="K28">
        <v>8.5699999999999998E-2</v>
      </c>
    </row>
    <row r="29" spans="1:26" x14ac:dyDescent="0.25">
      <c r="A29" s="48" t="s">
        <v>678</v>
      </c>
      <c r="B29" s="48" t="s">
        <v>656</v>
      </c>
      <c r="C29">
        <v>1</v>
      </c>
      <c r="D29">
        <v>0</v>
      </c>
      <c r="E29">
        <v>0</v>
      </c>
      <c r="F29">
        <v>8.6400000000000005E-2</v>
      </c>
      <c r="G29">
        <v>0</v>
      </c>
      <c r="H29">
        <v>0</v>
      </c>
      <c r="I29">
        <v>0</v>
      </c>
      <c r="J29">
        <v>0</v>
      </c>
      <c r="K29">
        <v>8.6400000000000005E-2</v>
      </c>
    </row>
    <row r="30" spans="1:26" x14ac:dyDescent="0.25">
      <c r="A30" s="48" t="s">
        <v>678</v>
      </c>
      <c r="B30" s="48" t="s">
        <v>657</v>
      </c>
      <c r="C30">
        <v>1</v>
      </c>
      <c r="D30">
        <v>0</v>
      </c>
      <c r="E30">
        <v>0</v>
      </c>
      <c r="F30">
        <v>2.0799999999999999E-2</v>
      </c>
      <c r="G30">
        <v>0</v>
      </c>
      <c r="H30">
        <v>0</v>
      </c>
      <c r="I30">
        <v>0</v>
      </c>
      <c r="J30">
        <v>0</v>
      </c>
      <c r="K30">
        <v>2.0799999999999999E-2</v>
      </c>
    </row>
    <row r="31" spans="1:26" x14ac:dyDescent="0.25">
      <c r="A31" s="48" t="s">
        <v>678</v>
      </c>
      <c r="B31" s="48" t="s">
        <v>658</v>
      </c>
      <c r="C31">
        <v>1</v>
      </c>
      <c r="D31">
        <v>0</v>
      </c>
      <c r="E31">
        <v>0</v>
      </c>
      <c r="F31">
        <v>0.11169999999999999</v>
      </c>
      <c r="G31">
        <v>0</v>
      </c>
      <c r="H31">
        <v>0</v>
      </c>
      <c r="I31">
        <v>0</v>
      </c>
      <c r="J31">
        <v>0</v>
      </c>
      <c r="K31">
        <v>0.11169999999999999</v>
      </c>
    </row>
    <row r="32" spans="1:26" x14ac:dyDescent="0.25">
      <c r="A32" s="50" t="s">
        <v>680</v>
      </c>
      <c r="B32" s="48" t="s">
        <v>659</v>
      </c>
      <c r="C32">
        <v>1</v>
      </c>
      <c r="D32">
        <v>0</v>
      </c>
      <c r="E32">
        <v>0</v>
      </c>
      <c r="F32">
        <v>0.85360000000000003</v>
      </c>
      <c r="G32">
        <v>0</v>
      </c>
      <c r="H32">
        <v>0</v>
      </c>
      <c r="I32">
        <v>0</v>
      </c>
      <c r="J32">
        <v>0</v>
      </c>
      <c r="K32">
        <v>0.85360000000000003</v>
      </c>
    </row>
    <row r="33" spans="1:11" x14ac:dyDescent="0.25">
      <c r="A33" s="50" t="s">
        <v>680</v>
      </c>
      <c r="B33" s="48" t="s">
        <v>660</v>
      </c>
      <c r="C33">
        <v>3</v>
      </c>
      <c r="D33">
        <v>0</v>
      </c>
      <c r="E33">
        <v>5.9949999999999996E-2</v>
      </c>
      <c r="F33">
        <v>0.32890000000000003</v>
      </c>
      <c r="G33">
        <v>0</v>
      </c>
      <c r="H33">
        <v>0</v>
      </c>
      <c r="I33">
        <v>0</v>
      </c>
      <c r="J33">
        <v>0</v>
      </c>
      <c r="K33">
        <v>0.38885000000000003</v>
      </c>
    </row>
    <row r="34" spans="1:11" x14ac:dyDescent="0.25">
      <c r="A34" s="50" t="s">
        <v>680</v>
      </c>
      <c r="B34" s="47" t="s">
        <v>661</v>
      </c>
      <c r="C34">
        <v>1</v>
      </c>
      <c r="D34">
        <v>0.48420000000000002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0.48420000000000002</v>
      </c>
    </row>
    <row r="35" spans="1:11" x14ac:dyDescent="0.25">
      <c r="A35" s="50" t="s">
        <v>680</v>
      </c>
      <c r="B35" s="47" t="s">
        <v>662</v>
      </c>
      <c r="C35">
        <v>3</v>
      </c>
      <c r="D35">
        <v>0.19289999999999999</v>
      </c>
      <c r="E35">
        <v>0</v>
      </c>
      <c r="F35">
        <v>9.4899999999999998E-2</v>
      </c>
      <c r="G35">
        <v>0</v>
      </c>
      <c r="H35">
        <v>0</v>
      </c>
      <c r="I35">
        <v>0</v>
      </c>
      <c r="J35">
        <v>0</v>
      </c>
      <c r="K35">
        <v>0.2878</v>
      </c>
    </row>
    <row r="36" spans="1:11" x14ac:dyDescent="0.25">
      <c r="A36" s="50" t="s">
        <v>680</v>
      </c>
      <c r="B36" s="48" t="s">
        <v>663</v>
      </c>
      <c r="C36">
        <v>2</v>
      </c>
      <c r="D36">
        <v>0</v>
      </c>
      <c r="E36">
        <v>0</v>
      </c>
      <c r="F36">
        <v>0.22559999999999999</v>
      </c>
      <c r="G36">
        <v>0</v>
      </c>
      <c r="H36">
        <v>0</v>
      </c>
      <c r="I36">
        <v>0</v>
      </c>
      <c r="J36">
        <v>0</v>
      </c>
      <c r="K36">
        <v>0.22559999999999999</v>
      </c>
    </row>
    <row r="37" spans="1:11" x14ac:dyDescent="0.25">
      <c r="A37" s="48" t="s">
        <v>678</v>
      </c>
      <c r="B37" s="48" t="s">
        <v>664</v>
      </c>
      <c r="C37">
        <v>2</v>
      </c>
      <c r="D37">
        <v>0</v>
      </c>
      <c r="E37">
        <v>0</v>
      </c>
      <c r="F37">
        <v>0.04</v>
      </c>
      <c r="G37">
        <v>0.16</v>
      </c>
      <c r="H37">
        <v>0</v>
      </c>
      <c r="I37">
        <v>0</v>
      </c>
      <c r="J37">
        <v>0</v>
      </c>
      <c r="K37">
        <v>0.2</v>
      </c>
    </row>
    <row r="38" spans="1:11" x14ac:dyDescent="0.25">
      <c r="A38" s="48" t="s">
        <v>678</v>
      </c>
      <c r="B38" s="48" t="s">
        <v>665</v>
      </c>
      <c r="C38">
        <v>1</v>
      </c>
      <c r="D38">
        <v>0</v>
      </c>
      <c r="E38">
        <v>0</v>
      </c>
      <c r="F38">
        <v>0.1227</v>
      </c>
      <c r="G38">
        <v>0</v>
      </c>
      <c r="H38">
        <v>0</v>
      </c>
      <c r="I38">
        <v>0</v>
      </c>
      <c r="J38">
        <v>0</v>
      </c>
      <c r="K38">
        <v>0.1227</v>
      </c>
    </row>
    <row r="39" spans="1:11" x14ac:dyDescent="0.25">
      <c r="A39" s="50" t="s">
        <v>680</v>
      </c>
      <c r="B39" s="48" t="s">
        <v>666</v>
      </c>
      <c r="C39">
        <v>2</v>
      </c>
      <c r="D39">
        <v>0</v>
      </c>
      <c r="E39">
        <v>0</v>
      </c>
      <c r="F39">
        <v>9.5200000000000007E-2</v>
      </c>
      <c r="G39">
        <v>0</v>
      </c>
      <c r="H39">
        <v>0</v>
      </c>
      <c r="I39">
        <v>0</v>
      </c>
      <c r="J39">
        <v>0</v>
      </c>
      <c r="K39">
        <v>9.5200000000000007E-2</v>
      </c>
    </row>
    <row r="40" spans="1:11" x14ac:dyDescent="0.25">
      <c r="A40" s="48" t="s">
        <v>678</v>
      </c>
      <c r="B40" s="48" t="s">
        <v>667</v>
      </c>
      <c r="C40">
        <v>1</v>
      </c>
      <c r="D40">
        <v>0</v>
      </c>
      <c r="E40">
        <v>0</v>
      </c>
      <c r="F40">
        <v>0.20119999999999999</v>
      </c>
      <c r="G40">
        <v>0</v>
      </c>
      <c r="H40">
        <v>0</v>
      </c>
      <c r="I40">
        <v>0</v>
      </c>
      <c r="J40">
        <v>0</v>
      </c>
      <c r="K40">
        <v>0.20119999999999999</v>
      </c>
    </row>
    <row r="41" spans="1:11" x14ac:dyDescent="0.25">
      <c r="A41" s="47" t="s">
        <v>681</v>
      </c>
      <c r="B41" s="47" t="s">
        <v>668</v>
      </c>
      <c r="C41">
        <v>1</v>
      </c>
      <c r="D41">
        <v>0.04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0.04</v>
      </c>
    </row>
    <row r="42" spans="1:11" x14ac:dyDescent="0.25">
      <c r="A42" s="46" t="s">
        <v>681</v>
      </c>
      <c r="B42" s="46" t="s">
        <v>669</v>
      </c>
      <c r="C42">
        <v>2</v>
      </c>
      <c r="D42">
        <v>3.4000000000000002E-2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3.4000000000000002E-2</v>
      </c>
    </row>
    <row r="43" spans="1:11" x14ac:dyDescent="0.25">
      <c r="A43" s="47" t="s">
        <v>681</v>
      </c>
      <c r="B43" s="47" t="s">
        <v>670</v>
      </c>
      <c r="C43">
        <v>3</v>
      </c>
      <c r="D43">
        <v>0.10150000000000001</v>
      </c>
      <c r="E43">
        <v>0</v>
      </c>
      <c r="F43">
        <v>7.5700000000000003E-2</v>
      </c>
      <c r="G43">
        <v>0</v>
      </c>
      <c r="H43">
        <v>0</v>
      </c>
      <c r="I43">
        <v>0</v>
      </c>
      <c r="J43">
        <v>0</v>
      </c>
      <c r="K43">
        <v>0.17720000000000002</v>
      </c>
    </row>
    <row r="44" spans="1:11" x14ac:dyDescent="0.25">
      <c r="A44" s="46" t="s">
        <v>682</v>
      </c>
      <c r="B44" s="47" t="s">
        <v>671</v>
      </c>
      <c r="C44">
        <v>1</v>
      </c>
      <c r="D44">
        <v>0</v>
      </c>
      <c r="E44">
        <v>0</v>
      </c>
      <c r="F44">
        <v>0.17560000000000001</v>
      </c>
      <c r="G44">
        <v>0</v>
      </c>
      <c r="H44">
        <v>0</v>
      </c>
      <c r="I44">
        <v>0</v>
      </c>
      <c r="J44">
        <v>0</v>
      </c>
      <c r="K44">
        <v>0.17560000000000001</v>
      </c>
    </row>
    <row r="45" spans="1:11" x14ac:dyDescent="0.25">
      <c r="A45" s="46" t="s">
        <v>682</v>
      </c>
      <c r="B45" s="47" t="s">
        <v>672</v>
      </c>
      <c r="C45">
        <v>3</v>
      </c>
      <c r="D45">
        <v>0</v>
      </c>
      <c r="E45">
        <v>0</v>
      </c>
      <c r="F45">
        <v>7.7999999999999996E-3</v>
      </c>
      <c r="G45">
        <v>0</v>
      </c>
      <c r="H45">
        <v>0</v>
      </c>
      <c r="I45">
        <v>0</v>
      </c>
      <c r="J45">
        <v>0</v>
      </c>
      <c r="K45">
        <v>7.7999999999999996E-3</v>
      </c>
    </row>
    <row r="46" spans="1:11" x14ac:dyDescent="0.25">
      <c r="A46" s="46" t="s">
        <v>682</v>
      </c>
      <c r="B46" s="47" t="s">
        <v>673</v>
      </c>
      <c r="C46">
        <v>2</v>
      </c>
      <c r="D46">
        <v>5.0799999999999998E-2</v>
      </c>
      <c r="E46">
        <v>0</v>
      </c>
      <c r="F46">
        <v>3.4000000000000002E-2</v>
      </c>
      <c r="G46">
        <v>0</v>
      </c>
      <c r="H46">
        <v>0</v>
      </c>
      <c r="I46">
        <v>0</v>
      </c>
      <c r="J46">
        <v>0</v>
      </c>
      <c r="K46">
        <v>8.48E-2</v>
      </c>
    </row>
    <row r="47" spans="1:11" x14ac:dyDescent="0.25">
      <c r="A47" s="47" t="s">
        <v>681</v>
      </c>
      <c r="B47" s="47" t="s">
        <v>674</v>
      </c>
      <c r="C47">
        <v>3</v>
      </c>
      <c r="D47">
        <v>0.15229999999999999</v>
      </c>
      <c r="E47">
        <v>0</v>
      </c>
      <c r="F47">
        <v>8.7499999999999994E-2</v>
      </c>
      <c r="G47">
        <v>0</v>
      </c>
      <c r="H47">
        <v>0</v>
      </c>
      <c r="I47">
        <v>0</v>
      </c>
      <c r="J47">
        <v>0</v>
      </c>
      <c r="K47">
        <v>0.23979999999999999</v>
      </c>
    </row>
    <row r="48" spans="1:11" x14ac:dyDescent="0.25">
      <c r="A48" s="47" t="s">
        <v>681</v>
      </c>
      <c r="B48" s="50" t="s">
        <v>675</v>
      </c>
      <c r="C48">
        <v>1</v>
      </c>
      <c r="D48">
        <v>0</v>
      </c>
      <c r="E48">
        <v>0</v>
      </c>
      <c r="F48">
        <v>0</v>
      </c>
      <c r="G48">
        <v>0.16350000000000001</v>
      </c>
      <c r="H48">
        <v>0</v>
      </c>
      <c r="I48">
        <v>0</v>
      </c>
      <c r="J48">
        <v>0</v>
      </c>
      <c r="K48">
        <v>0.16350000000000001</v>
      </c>
    </row>
    <row r="49" spans="1:11" x14ac:dyDescent="0.25">
      <c r="A49" s="46" t="s">
        <v>682</v>
      </c>
      <c r="B49" s="48" t="s">
        <v>676</v>
      </c>
      <c r="C49">
        <v>1</v>
      </c>
      <c r="D49">
        <v>0</v>
      </c>
      <c r="E49">
        <v>0</v>
      </c>
      <c r="F49">
        <v>7.22E-2</v>
      </c>
      <c r="G49">
        <v>0</v>
      </c>
      <c r="H49">
        <v>0</v>
      </c>
      <c r="I49">
        <v>3.56E-2</v>
      </c>
      <c r="J49">
        <v>0</v>
      </c>
      <c r="K49">
        <v>0.10780000000000001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2"/>
  <sheetViews>
    <sheetView topLeftCell="A76" workbookViewId="0">
      <selection activeCell="A76" sqref="A1:H1048576"/>
    </sheetView>
  </sheetViews>
  <sheetFormatPr defaultRowHeight="15" x14ac:dyDescent="0.25"/>
  <cols>
    <col min="1" max="1" width="12.28515625" style="57" customWidth="1"/>
    <col min="2" max="3" width="9.28515625" style="58" customWidth="1"/>
    <col min="4" max="4" width="23.140625" style="58" customWidth="1"/>
    <col min="5" max="5" width="12.5703125" style="58" customWidth="1"/>
    <col min="6" max="7" width="11.140625" style="58" customWidth="1"/>
    <col min="8" max="8" width="11" style="58" customWidth="1"/>
  </cols>
  <sheetData>
    <row r="1" spans="1:8" x14ac:dyDescent="0.25">
      <c r="A1" s="11"/>
      <c r="B1" s="12"/>
      <c r="C1" s="12"/>
      <c r="D1" s="11"/>
      <c r="E1" s="11"/>
      <c r="F1" s="11"/>
      <c r="G1" s="11"/>
      <c r="H1" s="11"/>
    </row>
    <row r="2" spans="1:8" x14ac:dyDescent="0.25">
      <c r="E2" s="57"/>
      <c r="F2" s="57"/>
      <c r="G2" s="57"/>
      <c r="H2" s="57"/>
    </row>
    <row r="3" spans="1:8" x14ac:dyDescent="0.25">
      <c r="E3" s="57"/>
      <c r="F3" s="57"/>
      <c r="G3" s="57"/>
      <c r="H3" s="57"/>
    </row>
    <row r="4" spans="1:8" x14ac:dyDescent="0.25">
      <c r="E4" s="57"/>
      <c r="F4" s="57"/>
      <c r="G4" s="57"/>
      <c r="H4" s="57"/>
    </row>
    <row r="73" spans="3:8" x14ac:dyDescent="0.25">
      <c r="C73" s="57"/>
      <c r="D73" s="57"/>
      <c r="E73" s="57"/>
      <c r="F73" s="57"/>
      <c r="G73" s="57"/>
      <c r="H73" s="57"/>
    </row>
    <row r="75" spans="3:8" x14ac:dyDescent="0.25">
      <c r="C75" s="57"/>
      <c r="D75" s="57"/>
      <c r="E75" s="57"/>
      <c r="F75" s="57"/>
      <c r="G75" s="57"/>
      <c r="H75" s="57"/>
    </row>
    <row r="76" spans="3:8" x14ac:dyDescent="0.25">
      <c r="C76" s="57"/>
      <c r="D76" s="57"/>
      <c r="E76" s="57"/>
      <c r="F76" s="57"/>
      <c r="G76" s="57"/>
      <c r="H76" s="57"/>
    </row>
    <row r="78" spans="3:8" x14ac:dyDescent="0.25">
      <c r="C78" s="57"/>
      <c r="D78" s="57"/>
      <c r="E78" s="57"/>
      <c r="F78" s="57"/>
      <c r="G78" s="57"/>
      <c r="H78" s="57"/>
    </row>
    <row r="79" spans="3:8" x14ac:dyDescent="0.25">
      <c r="C79" s="57"/>
      <c r="D79" s="57"/>
      <c r="E79" s="57"/>
      <c r="F79" s="57"/>
      <c r="G79" s="57"/>
      <c r="H79" s="57"/>
    </row>
    <row r="81" spans="3:8" x14ac:dyDescent="0.25">
      <c r="C81" s="57"/>
      <c r="D81" s="57"/>
      <c r="E81" s="57"/>
      <c r="F81" s="57"/>
      <c r="G81" s="57"/>
      <c r="H81" s="57"/>
    </row>
    <row r="82" spans="3:8" x14ac:dyDescent="0.25">
      <c r="C82" s="57"/>
      <c r="D82" s="57"/>
      <c r="E82" s="57"/>
      <c r="F82" s="57"/>
      <c r="G82" s="57"/>
      <c r="H82" s="57"/>
    </row>
    <row r="84" spans="3:8" x14ac:dyDescent="0.25">
      <c r="C84" s="57"/>
      <c r="D84" s="57"/>
      <c r="E84" s="57"/>
      <c r="F84" s="57"/>
      <c r="G84" s="57"/>
      <c r="H84" s="57"/>
    </row>
    <row r="86" spans="3:8" x14ac:dyDescent="0.25">
      <c r="C86" s="57"/>
      <c r="D86" s="57"/>
    </row>
    <row r="88" spans="3:8" x14ac:dyDescent="0.25">
      <c r="C88" s="57"/>
      <c r="D88" s="57"/>
      <c r="E88" s="57"/>
      <c r="F88" s="57"/>
      <c r="G88" s="57"/>
      <c r="H88" s="57"/>
    </row>
    <row r="89" spans="3:8" x14ac:dyDescent="0.25">
      <c r="C89" s="57"/>
      <c r="D89" s="57"/>
      <c r="E89" s="57"/>
      <c r="F89" s="57"/>
      <c r="G89" s="57"/>
      <c r="H89" s="57"/>
    </row>
    <row r="91" spans="3:8" x14ac:dyDescent="0.25">
      <c r="C91" s="57"/>
      <c r="D91" s="57"/>
      <c r="E91" s="57"/>
      <c r="F91" s="57"/>
      <c r="G91" s="57"/>
      <c r="H91" s="57"/>
    </row>
    <row r="92" spans="3:8" x14ac:dyDescent="0.25">
      <c r="G92" s="57"/>
    </row>
    <row r="93" spans="3:8" x14ac:dyDescent="0.25">
      <c r="C93" s="57"/>
      <c r="D93" s="57"/>
      <c r="E93" s="57"/>
      <c r="G93" s="57"/>
      <c r="H93" s="57"/>
    </row>
    <row r="94" spans="3:8" x14ac:dyDescent="0.25">
      <c r="E94" s="57"/>
    </row>
    <row r="95" spans="3:8" x14ac:dyDescent="0.25">
      <c r="C95" s="57"/>
      <c r="D95" s="57"/>
      <c r="E95" s="57"/>
    </row>
    <row r="96" spans="3:8" x14ac:dyDescent="0.25">
      <c r="D96" s="29"/>
    </row>
    <row r="97" spans="3:8" x14ac:dyDescent="0.25">
      <c r="D97" s="29"/>
    </row>
    <row r="98" spans="3:8" x14ac:dyDescent="0.25">
      <c r="D98" s="29"/>
    </row>
    <row r="105" spans="3:8" x14ac:dyDescent="0.25">
      <c r="C105" s="57"/>
      <c r="D105" s="57"/>
      <c r="E105" s="57"/>
      <c r="F105" s="57"/>
      <c r="G105" s="57"/>
      <c r="H105" s="57"/>
    </row>
    <row r="106" spans="3:8" x14ac:dyDescent="0.25">
      <c r="C106" s="57"/>
      <c r="D106" s="57"/>
      <c r="E106" s="57"/>
      <c r="F106" s="57"/>
      <c r="G106" s="57"/>
      <c r="H106" s="57"/>
    </row>
    <row r="107" spans="3:8" x14ac:dyDescent="0.25">
      <c r="E107" s="57"/>
      <c r="F107" s="57"/>
      <c r="G107" s="57"/>
    </row>
    <row r="108" spans="3:8" x14ac:dyDescent="0.25">
      <c r="C108" s="57"/>
      <c r="D108" s="57"/>
      <c r="E108" s="57"/>
      <c r="F108" s="57"/>
      <c r="G108" s="57"/>
      <c r="H108" s="57"/>
    </row>
    <row r="109" spans="3:8" x14ac:dyDescent="0.25">
      <c r="C109" s="57"/>
      <c r="D109" s="57"/>
      <c r="E109" s="57"/>
      <c r="F109" s="57"/>
      <c r="G109" s="57"/>
      <c r="H109" s="57"/>
    </row>
    <row r="110" spans="3:8" x14ac:dyDescent="0.25">
      <c r="E110" s="57"/>
      <c r="F110" s="57"/>
      <c r="G110" s="57"/>
      <c r="H110" s="57"/>
    </row>
    <row r="111" spans="3:8" x14ac:dyDescent="0.25">
      <c r="C111" s="57"/>
      <c r="D111" s="57"/>
      <c r="E111" s="57"/>
      <c r="F111" s="57"/>
      <c r="G111" s="57"/>
      <c r="H111" s="57"/>
    </row>
    <row r="112" spans="3:8" x14ac:dyDescent="0.25">
      <c r="C112" s="57"/>
      <c r="D112" s="57"/>
      <c r="E112" s="57"/>
      <c r="F112" s="57"/>
      <c r="G112" s="57"/>
      <c r="H112" s="57"/>
    </row>
    <row r="113" spans="3:8" x14ac:dyDescent="0.25">
      <c r="C113" s="57"/>
      <c r="D113" s="57"/>
      <c r="E113" s="57"/>
      <c r="F113" s="57"/>
      <c r="G113" s="57"/>
      <c r="H113" s="57"/>
    </row>
    <row r="114" spans="3:8" x14ac:dyDescent="0.25">
      <c r="E114" s="57"/>
      <c r="F114" s="57"/>
      <c r="G114" s="57"/>
      <c r="H114" s="57"/>
    </row>
    <row r="115" spans="3:8" x14ac:dyDescent="0.25">
      <c r="E115" s="57"/>
      <c r="F115" s="57"/>
      <c r="G115" s="57"/>
      <c r="H115" s="57"/>
    </row>
    <row r="116" spans="3:8" x14ac:dyDescent="0.25">
      <c r="E116" s="57"/>
      <c r="F116" s="57"/>
      <c r="G116" s="57"/>
      <c r="H116" s="57"/>
    </row>
    <row r="117" spans="3:8" x14ac:dyDescent="0.25">
      <c r="E117" s="57"/>
      <c r="F117" s="57"/>
      <c r="G117" s="57"/>
    </row>
    <row r="118" spans="3:8" x14ac:dyDescent="0.25">
      <c r="E118" s="57"/>
      <c r="F118" s="57"/>
      <c r="G118" s="57"/>
      <c r="H118" s="57"/>
    </row>
    <row r="119" spans="3:8" x14ac:dyDescent="0.25">
      <c r="E119" s="57"/>
      <c r="F119" s="57"/>
      <c r="G119" s="57"/>
      <c r="H119" s="57"/>
    </row>
    <row r="120" spans="3:8" x14ac:dyDescent="0.25">
      <c r="E120" s="57"/>
      <c r="F120" s="57"/>
      <c r="G120" s="57"/>
      <c r="H120" s="57"/>
    </row>
    <row r="142" spans="1:1" x14ac:dyDescent="0.25">
      <c r="A142" s="5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2"/>
  <sheetViews>
    <sheetView topLeftCell="AD1" workbookViewId="0">
      <selection activeCell="AQ1" activeCellId="7" sqref="A1:A1048576 E1:E1048576 F1:F1048576 G1:G1048576 J1:J1048576 AO1:AO1048576 AP1:AP1048576 AQ1:AQ1048576"/>
    </sheetView>
  </sheetViews>
  <sheetFormatPr defaultRowHeight="15" x14ac:dyDescent="0.25"/>
  <cols>
    <col min="1" max="1" width="12.28515625" style="6" customWidth="1"/>
    <col min="2" max="6" width="9.28515625" style="3" customWidth="1"/>
    <col min="7" max="7" width="12.42578125" style="3" customWidth="1"/>
    <col min="8" max="8" width="13.28515625" style="3" customWidth="1"/>
    <col min="9" max="9" width="13.5703125" style="3" customWidth="1"/>
    <col min="10" max="11" width="13.5703125" style="58" customWidth="1"/>
    <col min="12" max="12" width="13.42578125" style="3" customWidth="1"/>
    <col min="13" max="13" width="11" style="3" customWidth="1"/>
    <col min="14" max="14" width="11.85546875" style="3" customWidth="1"/>
    <col min="15" max="15" width="14.28515625" style="3" customWidth="1"/>
    <col min="16" max="16" width="12.5703125" style="3" customWidth="1"/>
    <col min="17" max="17" width="13.140625" style="3" customWidth="1"/>
    <col min="18" max="18" width="16.42578125" style="3" customWidth="1"/>
    <col min="19" max="19" width="12.28515625" style="3" customWidth="1"/>
    <col min="20" max="20" width="17.7109375" style="3" customWidth="1"/>
    <col min="21" max="21" width="28.28515625" style="3" customWidth="1"/>
    <col min="22" max="22" width="16.7109375" style="3" customWidth="1"/>
    <col min="23" max="23" width="20" style="3" customWidth="1"/>
    <col min="24" max="24" width="12.5703125" style="3" customWidth="1"/>
    <col min="25" max="26" width="11.140625" style="3" customWidth="1"/>
    <col min="27" max="27" width="11" style="3" customWidth="1"/>
    <col min="28" max="28" width="12.28515625" style="3" customWidth="1"/>
    <col min="29" max="29" width="14.42578125" style="3" customWidth="1"/>
    <col min="30" max="30" width="9.140625" style="3"/>
    <col min="31" max="31" width="11.140625" style="3" customWidth="1"/>
    <col min="32" max="34" width="9.140625" style="3"/>
    <col min="35" max="35" width="12.42578125" style="3" customWidth="1"/>
    <col min="36" max="36" width="9.140625" style="3"/>
    <col min="37" max="38" width="9.140625" style="3" customWidth="1"/>
    <col min="39" max="39" width="9.7109375" style="3" customWidth="1"/>
    <col min="40" max="40" width="12.7109375" style="3" customWidth="1"/>
    <col min="41" max="41" width="9.85546875" style="3" customWidth="1"/>
    <col min="42" max="42" width="10.7109375" style="5" customWidth="1"/>
    <col min="43" max="43" width="12.5703125" style="3" customWidth="1"/>
    <col min="44" max="45" width="11.42578125" style="40" customWidth="1"/>
    <col min="46" max="46" width="16.28515625" style="40" customWidth="1"/>
    <col min="47" max="47" width="15.42578125" style="40" customWidth="1"/>
    <col min="48" max="48" width="9.140625" style="3"/>
    <col min="53" max="245" width="9.140625" style="3"/>
    <col min="246" max="246" width="12.28515625" style="3" customWidth="1"/>
    <col min="247" max="249" width="9.28515625" style="3" customWidth="1"/>
    <col min="250" max="250" width="12.42578125" style="3" customWidth="1"/>
    <col min="251" max="251" width="21.7109375" style="3" customWidth="1"/>
    <col min="252" max="252" width="27.7109375" style="3" customWidth="1"/>
    <col min="253" max="253" width="16" style="3" customWidth="1"/>
    <col min="254" max="254" width="11" style="3" customWidth="1"/>
    <col min="255" max="255" width="11.85546875" style="3" customWidth="1"/>
    <col min="256" max="256" width="14.28515625" style="3" customWidth="1"/>
    <col min="257" max="257" width="12.5703125" style="3" customWidth="1"/>
    <col min="258" max="258" width="13.140625" style="3" customWidth="1"/>
    <col min="259" max="259" width="13" style="3" customWidth="1"/>
    <col min="260" max="260" width="16.42578125" style="3" customWidth="1"/>
    <col min="261" max="261" width="12.28515625" style="3" customWidth="1"/>
    <col min="262" max="262" width="17.7109375" style="3" customWidth="1"/>
    <col min="263" max="263" width="28.28515625" style="3" customWidth="1"/>
    <col min="264" max="264" width="14.85546875" style="3" customWidth="1"/>
    <col min="265" max="265" width="13.28515625" style="3" customWidth="1"/>
    <col min="266" max="266" width="23.42578125" style="3" customWidth="1"/>
    <col min="267" max="267" width="16.7109375" style="3" customWidth="1"/>
    <col min="268" max="268" width="20" style="3" customWidth="1"/>
    <col min="269" max="269" width="12.5703125" style="3" customWidth="1"/>
    <col min="270" max="271" width="11.140625" style="3" customWidth="1"/>
    <col min="272" max="272" width="11" style="3" customWidth="1"/>
    <col min="273" max="273" width="12.28515625" style="3" customWidth="1"/>
    <col min="274" max="274" width="14.42578125" style="3" customWidth="1"/>
    <col min="275" max="275" width="9.140625" style="3"/>
    <col min="276" max="276" width="11.140625" style="3" customWidth="1"/>
    <col min="277" max="279" width="9.140625" style="3"/>
    <col min="280" max="280" width="12.42578125" style="3" customWidth="1"/>
    <col min="281" max="283" width="9.140625" style="3"/>
    <col min="284" max="284" width="11" style="3" customWidth="1"/>
    <col min="285" max="287" width="9.140625" style="3"/>
    <col min="288" max="288" width="11" style="3" customWidth="1"/>
    <col min="289" max="292" width="9.140625" style="3"/>
    <col min="293" max="294" width="9.140625" style="3" customWidth="1"/>
    <col min="295" max="295" width="9.7109375" style="3" customWidth="1"/>
    <col min="296" max="296" width="12.7109375" style="3" customWidth="1"/>
    <col min="297" max="297" width="9.85546875" style="3" customWidth="1"/>
    <col min="298" max="298" width="10.7109375" style="3" customWidth="1"/>
    <col min="299" max="299" width="12.5703125" style="3" customWidth="1"/>
    <col min="300" max="301" width="9.140625" style="3"/>
    <col min="302" max="302" width="16.28515625" style="3" customWidth="1"/>
    <col min="303" max="303" width="15.42578125" style="3" customWidth="1"/>
    <col min="304" max="501" width="9.140625" style="3"/>
    <col min="502" max="502" width="12.28515625" style="3" customWidth="1"/>
    <col min="503" max="505" width="9.28515625" style="3" customWidth="1"/>
    <col min="506" max="506" width="12.42578125" style="3" customWidth="1"/>
    <col min="507" max="507" width="21.7109375" style="3" customWidth="1"/>
    <col min="508" max="508" width="27.7109375" style="3" customWidth="1"/>
    <col min="509" max="509" width="16" style="3" customWidth="1"/>
    <col min="510" max="510" width="11" style="3" customWidth="1"/>
    <col min="511" max="511" width="11.85546875" style="3" customWidth="1"/>
    <col min="512" max="512" width="14.28515625" style="3" customWidth="1"/>
    <col min="513" max="513" width="12.5703125" style="3" customWidth="1"/>
    <col min="514" max="514" width="13.140625" style="3" customWidth="1"/>
    <col min="515" max="515" width="13" style="3" customWidth="1"/>
    <col min="516" max="516" width="16.42578125" style="3" customWidth="1"/>
    <col min="517" max="517" width="12.28515625" style="3" customWidth="1"/>
    <col min="518" max="518" width="17.7109375" style="3" customWidth="1"/>
    <col min="519" max="519" width="28.28515625" style="3" customWidth="1"/>
    <col min="520" max="520" width="14.85546875" style="3" customWidth="1"/>
    <col min="521" max="521" width="13.28515625" style="3" customWidth="1"/>
    <col min="522" max="522" width="23.42578125" style="3" customWidth="1"/>
    <col min="523" max="523" width="16.7109375" style="3" customWidth="1"/>
    <col min="524" max="524" width="20" style="3" customWidth="1"/>
    <col min="525" max="525" width="12.5703125" style="3" customWidth="1"/>
    <col min="526" max="527" width="11.140625" style="3" customWidth="1"/>
    <col min="528" max="528" width="11" style="3" customWidth="1"/>
    <col min="529" max="529" width="12.28515625" style="3" customWidth="1"/>
    <col min="530" max="530" width="14.42578125" style="3" customWidth="1"/>
    <col min="531" max="531" width="9.140625" style="3"/>
    <col min="532" max="532" width="11.140625" style="3" customWidth="1"/>
    <col min="533" max="535" width="9.140625" style="3"/>
    <col min="536" max="536" width="12.42578125" style="3" customWidth="1"/>
    <col min="537" max="539" width="9.140625" style="3"/>
    <col min="540" max="540" width="11" style="3" customWidth="1"/>
    <col min="541" max="543" width="9.140625" style="3"/>
    <col min="544" max="544" width="11" style="3" customWidth="1"/>
    <col min="545" max="548" width="9.140625" style="3"/>
    <col min="549" max="550" width="9.140625" style="3" customWidth="1"/>
    <col min="551" max="551" width="9.7109375" style="3" customWidth="1"/>
    <col min="552" max="552" width="12.7109375" style="3" customWidth="1"/>
    <col min="553" max="553" width="9.85546875" style="3" customWidth="1"/>
    <col min="554" max="554" width="10.7109375" style="3" customWidth="1"/>
    <col min="555" max="555" width="12.5703125" style="3" customWidth="1"/>
    <col min="556" max="557" width="9.140625" style="3"/>
    <col min="558" max="558" width="16.28515625" style="3" customWidth="1"/>
    <col min="559" max="559" width="15.42578125" style="3" customWidth="1"/>
    <col min="560" max="757" width="9.140625" style="3"/>
    <col min="758" max="758" width="12.28515625" style="3" customWidth="1"/>
    <col min="759" max="761" width="9.28515625" style="3" customWidth="1"/>
    <col min="762" max="762" width="12.42578125" style="3" customWidth="1"/>
    <col min="763" max="763" width="21.7109375" style="3" customWidth="1"/>
    <col min="764" max="764" width="27.7109375" style="3" customWidth="1"/>
    <col min="765" max="765" width="16" style="3" customWidth="1"/>
    <col min="766" max="766" width="11" style="3" customWidth="1"/>
    <col min="767" max="767" width="11.85546875" style="3" customWidth="1"/>
    <col min="768" max="768" width="14.28515625" style="3" customWidth="1"/>
    <col min="769" max="769" width="12.5703125" style="3" customWidth="1"/>
    <col min="770" max="770" width="13.140625" style="3" customWidth="1"/>
    <col min="771" max="771" width="13" style="3" customWidth="1"/>
    <col min="772" max="772" width="16.42578125" style="3" customWidth="1"/>
    <col min="773" max="773" width="12.28515625" style="3" customWidth="1"/>
    <col min="774" max="774" width="17.7109375" style="3" customWidth="1"/>
    <col min="775" max="775" width="28.28515625" style="3" customWidth="1"/>
    <col min="776" max="776" width="14.85546875" style="3" customWidth="1"/>
    <col min="777" max="777" width="13.28515625" style="3" customWidth="1"/>
    <col min="778" max="778" width="23.42578125" style="3" customWidth="1"/>
    <col min="779" max="779" width="16.7109375" style="3" customWidth="1"/>
    <col min="780" max="780" width="20" style="3" customWidth="1"/>
    <col min="781" max="781" width="12.5703125" style="3" customWidth="1"/>
    <col min="782" max="783" width="11.140625" style="3" customWidth="1"/>
    <col min="784" max="784" width="11" style="3" customWidth="1"/>
    <col min="785" max="785" width="12.28515625" style="3" customWidth="1"/>
    <col min="786" max="786" width="14.42578125" style="3" customWidth="1"/>
    <col min="787" max="787" width="9.140625" style="3"/>
    <col min="788" max="788" width="11.140625" style="3" customWidth="1"/>
    <col min="789" max="791" width="9.140625" style="3"/>
    <col min="792" max="792" width="12.42578125" style="3" customWidth="1"/>
    <col min="793" max="795" width="9.140625" style="3"/>
    <col min="796" max="796" width="11" style="3" customWidth="1"/>
    <col min="797" max="799" width="9.140625" style="3"/>
    <col min="800" max="800" width="11" style="3" customWidth="1"/>
    <col min="801" max="804" width="9.140625" style="3"/>
    <col min="805" max="806" width="9.140625" style="3" customWidth="1"/>
    <col min="807" max="807" width="9.7109375" style="3" customWidth="1"/>
    <col min="808" max="808" width="12.7109375" style="3" customWidth="1"/>
    <col min="809" max="809" width="9.85546875" style="3" customWidth="1"/>
    <col min="810" max="810" width="10.7109375" style="3" customWidth="1"/>
    <col min="811" max="811" width="12.5703125" style="3" customWidth="1"/>
    <col min="812" max="813" width="9.140625" style="3"/>
    <col min="814" max="814" width="16.28515625" style="3" customWidth="1"/>
    <col min="815" max="815" width="15.42578125" style="3" customWidth="1"/>
    <col min="816" max="1013" width="9.140625" style="3"/>
    <col min="1014" max="1014" width="12.28515625" style="3" customWidth="1"/>
    <col min="1015" max="1017" width="9.28515625" style="3" customWidth="1"/>
    <col min="1018" max="1018" width="12.42578125" style="3" customWidth="1"/>
    <col min="1019" max="1019" width="21.7109375" style="3" customWidth="1"/>
    <col min="1020" max="1020" width="27.7109375" style="3" customWidth="1"/>
    <col min="1021" max="1021" width="16" style="3" customWidth="1"/>
    <col min="1022" max="1022" width="11" style="3" customWidth="1"/>
    <col min="1023" max="1023" width="11.85546875" style="3" customWidth="1"/>
    <col min="1024" max="1024" width="14.28515625" style="3" customWidth="1"/>
    <col min="1025" max="1025" width="12.5703125" style="3" customWidth="1"/>
    <col min="1026" max="1026" width="13.140625" style="3" customWidth="1"/>
    <col min="1027" max="1027" width="13" style="3" customWidth="1"/>
    <col min="1028" max="1028" width="16.42578125" style="3" customWidth="1"/>
    <col min="1029" max="1029" width="12.28515625" style="3" customWidth="1"/>
    <col min="1030" max="1030" width="17.7109375" style="3" customWidth="1"/>
    <col min="1031" max="1031" width="28.28515625" style="3" customWidth="1"/>
    <col min="1032" max="1032" width="14.85546875" style="3" customWidth="1"/>
    <col min="1033" max="1033" width="13.28515625" style="3" customWidth="1"/>
    <col min="1034" max="1034" width="23.42578125" style="3" customWidth="1"/>
    <col min="1035" max="1035" width="16.7109375" style="3" customWidth="1"/>
    <col min="1036" max="1036" width="20" style="3" customWidth="1"/>
    <col min="1037" max="1037" width="12.5703125" style="3" customWidth="1"/>
    <col min="1038" max="1039" width="11.140625" style="3" customWidth="1"/>
    <col min="1040" max="1040" width="11" style="3" customWidth="1"/>
    <col min="1041" max="1041" width="12.28515625" style="3" customWidth="1"/>
    <col min="1042" max="1042" width="14.42578125" style="3" customWidth="1"/>
    <col min="1043" max="1043" width="9.140625" style="3"/>
    <col min="1044" max="1044" width="11.140625" style="3" customWidth="1"/>
    <col min="1045" max="1047" width="9.140625" style="3"/>
    <col min="1048" max="1048" width="12.42578125" style="3" customWidth="1"/>
    <col min="1049" max="1051" width="9.140625" style="3"/>
    <col min="1052" max="1052" width="11" style="3" customWidth="1"/>
    <col min="1053" max="1055" width="9.140625" style="3"/>
    <col min="1056" max="1056" width="11" style="3" customWidth="1"/>
    <col min="1057" max="1060" width="9.140625" style="3"/>
    <col min="1061" max="1062" width="9.140625" style="3" customWidth="1"/>
    <col min="1063" max="1063" width="9.7109375" style="3" customWidth="1"/>
    <col min="1064" max="1064" width="12.7109375" style="3" customWidth="1"/>
    <col min="1065" max="1065" width="9.85546875" style="3" customWidth="1"/>
    <col min="1066" max="1066" width="10.7109375" style="3" customWidth="1"/>
    <col min="1067" max="1067" width="12.5703125" style="3" customWidth="1"/>
    <col min="1068" max="1069" width="9.140625" style="3"/>
    <col min="1070" max="1070" width="16.28515625" style="3" customWidth="1"/>
    <col min="1071" max="1071" width="15.42578125" style="3" customWidth="1"/>
    <col min="1072" max="1269" width="9.140625" style="3"/>
    <col min="1270" max="1270" width="12.28515625" style="3" customWidth="1"/>
    <col min="1271" max="1273" width="9.28515625" style="3" customWidth="1"/>
    <col min="1274" max="1274" width="12.42578125" style="3" customWidth="1"/>
    <col min="1275" max="1275" width="21.7109375" style="3" customWidth="1"/>
    <col min="1276" max="1276" width="27.7109375" style="3" customWidth="1"/>
    <col min="1277" max="1277" width="16" style="3" customWidth="1"/>
    <col min="1278" max="1278" width="11" style="3" customWidth="1"/>
    <col min="1279" max="1279" width="11.85546875" style="3" customWidth="1"/>
    <col min="1280" max="1280" width="14.28515625" style="3" customWidth="1"/>
    <col min="1281" max="1281" width="12.5703125" style="3" customWidth="1"/>
    <col min="1282" max="1282" width="13.140625" style="3" customWidth="1"/>
    <col min="1283" max="1283" width="13" style="3" customWidth="1"/>
    <col min="1284" max="1284" width="16.42578125" style="3" customWidth="1"/>
    <col min="1285" max="1285" width="12.28515625" style="3" customWidth="1"/>
    <col min="1286" max="1286" width="17.7109375" style="3" customWidth="1"/>
    <col min="1287" max="1287" width="28.28515625" style="3" customWidth="1"/>
    <col min="1288" max="1288" width="14.85546875" style="3" customWidth="1"/>
    <col min="1289" max="1289" width="13.28515625" style="3" customWidth="1"/>
    <col min="1290" max="1290" width="23.42578125" style="3" customWidth="1"/>
    <col min="1291" max="1291" width="16.7109375" style="3" customWidth="1"/>
    <col min="1292" max="1292" width="20" style="3" customWidth="1"/>
    <col min="1293" max="1293" width="12.5703125" style="3" customWidth="1"/>
    <col min="1294" max="1295" width="11.140625" style="3" customWidth="1"/>
    <col min="1296" max="1296" width="11" style="3" customWidth="1"/>
    <col min="1297" max="1297" width="12.28515625" style="3" customWidth="1"/>
    <col min="1298" max="1298" width="14.42578125" style="3" customWidth="1"/>
    <col min="1299" max="1299" width="9.140625" style="3"/>
    <col min="1300" max="1300" width="11.140625" style="3" customWidth="1"/>
    <col min="1301" max="1303" width="9.140625" style="3"/>
    <col min="1304" max="1304" width="12.42578125" style="3" customWidth="1"/>
    <col min="1305" max="1307" width="9.140625" style="3"/>
    <col min="1308" max="1308" width="11" style="3" customWidth="1"/>
    <col min="1309" max="1311" width="9.140625" style="3"/>
    <col min="1312" max="1312" width="11" style="3" customWidth="1"/>
    <col min="1313" max="1316" width="9.140625" style="3"/>
    <col min="1317" max="1318" width="9.140625" style="3" customWidth="1"/>
    <col min="1319" max="1319" width="9.7109375" style="3" customWidth="1"/>
    <col min="1320" max="1320" width="12.7109375" style="3" customWidth="1"/>
    <col min="1321" max="1321" width="9.85546875" style="3" customWidth="1"/>
    <col min="1322" max="1322" width="10.7109375" style="3" customWidth="1"/>
    <col min="1323" max="1323" width="12.5703125" style="3" customWidth="1"/>
    <col min="1324" max="1325" width="9.140625" style="3"/>
    <col min="1326" max="1326" width="16.28515625" style="3" customWidth="1"/>
    <col min="1327" max="1327" width="15.42578125" style="3" customWidth="1"/>
    <col min="1328" max="1525" width="9.140625" style="3"/>
    <col min="1526" max="1526" width="12.28515625" style="3" customWidth="1"/>
    <col min="1527" max="1529" width="9.28515625" style="3" customWidth="1"/>
    <col min="1530" max="1530" width="12.42578125" style="3" customWidth="1"/>
    <col min="1531" max="1531" width="21.7109375" style="3" customWidth="1"/>
    <col min="1532" max="1532" width="27.7109375" style="3" customWidth="1"/>
    <col min="1533" max="1533" width="16" style="3" customWidth="1"/>
    <col min="1534" max="1534" width="11" style="3" customWidth="1"/>
    <col min="1535" max="1535" width="11.85546875" style="3" customWidth="1"/>
    <col min="1536" max="1536" width="14.28515625" style="3" customWidth="1"/>
    <col min="1537" max="1537" width="12.5703125" style="3" customWidth="1"/>
    <col min="1538" max="1538" width="13.140625" style="3" customWidth="1"/>
    <col min="1539" max="1539" width="13" style="3" customWidth="1"/>
    <col min="1540" max="1540" width="16.42578125" style="3" customWidth="1"/>
    <col min="1541" max="1541" width="12.28515625" style="3" customWidth="1"/>
    <col min="1542" max="1542" width="17.7109375" style="3" customWidth="1"/>
    <col min="1543" max="1543" width="28.28515625" style="3" customWidth="1"/>
    <col min="1544" max="1544" width="14.85546875" style="3" customWidth="1"/>
    <col min="1545" max="1545" width="13.28515625" style="3" customWidth="1"/>
    <col min="1546" max="1546" width="23.42578125" style="3" customWidth="1"/>
    <col min="1547" max="1547" width="16.7109375" style="3" customWidth="1"/>
    <col min="1548" max="1548" width="20" style="3" customWidth="1"/>
    <col min="1549" max="1549" width="12.5703125" style="3" customWidth="1"/>
    <col min="1550" max="1551" width="11.140625" style="3" customWidth="1"/>
    <col min="1552" max="1552" width="11" style="3" customWidth="1"/>
    <col min="1553" max="1553" width="12.28515625" style="3" customWidth="1"/>
    <col min="1554" max="1554" width="14.42578125" style="3" customWidth="1"/>
    <col min="1555" max="1555" width="9.140625" style="3"/>
    <col min="1556" max="1556" width="11.140625" style="3" customWidth="1"/>
    <col min="1557" max="1559" width="9.140625" style="3"/>
    <col min="1560" max="1560" width="12.42578125" style="3" customWidth="1"/>
    <col min="1561" max="1563" width="9.140625" style="3"/>
    <col min="1564" max="1564" width="11" style="3" customWidth="1"/>
    <col min="1565" max="1567" width="9.140625" style="3"/>
    <col min="1568" max="1568" width="11" style="3" customWidth="1"/>
    <col min="1569" max="1572" width="9.140625" style="3"/>
    <col min="1573" max="1574" width="9.140625" style="3" customWidth="1"/>
    <col min="1575" max="1575" width="9.7109375" style="3" customWidth="1"/>
    <col min="1576" max="1576" width="12.7109375" style="3" customWidth="1"/>
    <col min="1577" max="1577" width="9.85546875" style="3" customWidth="1"/>
    <col min="1578" max="1578" width="10.7109375" style="3" customWidth="1"/>
    <col min="1579" max="1579" width="12.5703125" style="3" customWidth="1"/>
    <col min="1580" max="1581" width="9.140625" style="3"/>
    <col min="1582" max="1582" width="16.28515625" style="3" customWidth="1"/>
    <col min="1583" max="1583" width="15.42578125" style="3" customWidth="1"/>
    <col min="1584" max="1781" width="9.140625" style="3"/>
    <col min="1782" max="1782" width="12.28515625" style="3" customWidth="1"/>
    <col min="1783" max="1785" width="9.28515625" style="3" customWidth="1"/>
    <col min="1786" max="1786" width="12.42578125" style="3" customWidth="1"/>
    <col min="1787" max="1787" width="21.7109375" style="3" customWidth="1"/>
    <col min="1788" max="1788" width="27.7109375" style="3" customWidth="1"/>
    <col min="1789" max="1789" width="16" style="3" customWidth="1"/>
    <col min="1790" max="1790" width="11" style="3" customWidth="1"/>
    <col min="1791" max="1791" width="11.85546875" style="3" customWidth="1"/>
    <col min="1792" max="1792" width="14.28515625" style="3" customWidth="1"/>
    <col min="1793" max="1793" width="12.5703125" style="3" customWidth="1"/>
    <col min="1794" max="1794" width="13.140625" style="3" customWidth="1"/>
    <col min="1795" max="1795" width="13" style="3" customWidth="1"/>
    <col min="1796" max="1796" width="16.42578125" style="3" customWidth="1"/>
    <col min="1797" max="1797" width="12.28515625" style="3" customWidth="1"/>
    <col min="1798" max="1798" width="17.7109375" style="3" customWidth="1"/>
    <col min="1799" max="1799" width="28.28515625" style="3" customWidth="1"/>
    <col min="1800" max="1800" width="14.85546875" style="3" customWidth="1"/>
    <col min="1801" max="1801" width="13.28515625" style="3" customWidth="1"/>
    <col min="1802" max="1802" width="23.42578125" style="3" customWidth="1"/>
    <col min="1803" max="1803" width="16.7109375" style="3" customWidth="1"/>
    <col min="1804" max="1804" width="20" style="3" customWidth="1"/>
    <col min="1805" max="1805" width="12.5703125" style="3" customWidth="1"/>
    <col min="1806" max="1807" width="11.140625" style="3" customWidth="1"/>
    <col min="1808" max="1808" width="11" style="3" customWidth="1"/>
    <col min="1809" max="1809" width="12.28515625" style="3" customWidth="1"/>
    <col min="1810" max="1810" width="14.42578125" style="3" customWidth="1"/>
    <col min="1811" max="1811" width="9.140625" style="3"/>
    <col min="1812" max="1812" width="11.140625" style="3" customWidth="1"/>
    <col min="1813" max="1815" width="9.140625" style="3"/>
    <col min="1816" max="1816" width="12.42578125" style="3" customWidth="1"/>
    <col min="1817" max="1819" width="9.140625" style="3"/>
    <col min="1820" max="1820" width="11" style="3" customWidth="1"/>
    <col min="1821" max="1823" width="9.140625" style="3"/>
    <col min="1824" max="1824" width="11" style="3" customWidth="1"/>
    <col min="1825" max="1828" width="9.140625" style="3"/>
    <col min="1829" max="1830" width="9.140625" style="3" customWidth="1"/>
    <col min="1831" max="1831" width="9.7109375" style="3" customWidth="1"/>
    <col min="1832" max="1832" width="12.7109375" style="3" customWidth="1"/>
    <col min="1833" max="1833" width="9.85546875" style="3" customWidth="1"/>
    <col min="1834" max="1834" width="10.7109375" style="3" customWidth="1"/>
    <col min="1835" max="1835" width="12.5703125" style="3" customWidth="1"/>
    <col min="1836" max="1837" width="9.140625" style="3"/>
    <col min="1838" max="1838" width="16.28515625" style="3" customWidth="1"/>
    <col min="1839" max="1839" width="15.42578125" style="3" customWidth="1"/>
    <col min="1840" max="2037" width="9.140625" style="3"/>
    <col min="2038" max="2038" width="12.28515625" style="3" customWidth="1"/>
    <col min="2039" max="2041" width="9.28515625" style="3" customWidth="1"/>
    <col min="2042" max="2042" width="12.42578125" style="3" customWidth="1"/>
    <col min="2043" max="2043" width="21.7109375" style="3" customWidth="1"/>
    <col min="2044" max="2044" width="27.7109375" style="3" customWidth="1"/>
    <col min="2045" max="2045" width="16" style="3" customWidth="1"/>
    <col min="2046" max="2046" width="11" style="3" customWidth="1"/>
    <col min="2047" max="2047" width="11.85546875" style="3" customWidth="1"/>
    <col min="2048" max="2048" width="14.28515625" style="3" customWidth="1"/>
    <col min="2049" max="2049" width="12.5703125" style="3" customWidth="1"/>
    <col min="2050" max="2050" width="13.140625" style="3" customWidth="1"/>
    <col min="2051" max="2051" width="13" style="3" customWidth="1"/>
    <col min="2052" max="2052" width="16.42578125" style="3" customWidth="1"/>
    <col min="2053" max="2053" width="12.28515625" style="3" customWidth="1"/>
    <col min="2054" max="2054" width="17.7109375" style="3" customWidth="1"/>
    <col min="2055" max="2055" width="28.28515625" style="3" customWidth="1"/>
    <col min="2056" max="2056" width="14.85546875" style="3" customWidth="1"/>
    <col min="2057" max="2057" width="13.28515625" style="3" customWidth="1"/>
    <col min="2058" max="2058" width="23.42578125" style="3" customWidth="1"/>
    <col min="2059" max="2059" width="16.7109375" style="3" customWidth="1"/>
    <col min="2060" max="2060" width="20" style="3" customWidth="1"/>
    <col min="2061" max="2061" width="12.5703125" style="3" customWidth="1"/>
    <col min="2062" max="2063" width="11.140625" style="3" customWidth="1"/>
    <col min="2064" max="2064" width="11" style="3" customWidth="1"/>
    <col min="2065" max="2065" width="12.28515625" style="3" customWidth="1"/>
    <col min="2066" max="2066" width="14.42578125" style="3" customWidth="1"/>
    <col min="2067" max="2067" width="9.140625" style="3"/>
    <col min="2068" max="2068" width="11.140625" style="3" customWidth="1"/>
    <col min="2069" max="2071" width="9.140625" style="3"/>
    <col min="2072" max="2072" width="12.42578125" style="3" customWidth="1"/>
    <col min="2073" max="2075" width="9.140625" style="3"/>
    <col min="2076" max="2076" width="11" style="3" customWidth="1"/>
    <col min="2077" max="2079" width="9.140625" style="3"/>
    <col min="2080" max="2080" width="11" style="3" customWidth="1"/>
    <col min="2081" max="2084" width="9.140625" style="3"/>
    <col min="2085" max="2086" width="9.140625" style="3" customWidth="1"/>
    <col min="2087" max="2087" width="9.7109375" style="3" customWidth="1"/>
    <col min="2088" max="2088" width="12.7109375" style="3" customWidth="1"/>
    <col min="2089" max="2089" width="9.85546875" style="3" customWidth="1"/>
    <col min="2090" max="2090" width="10.7109375" style="3" customWidth="1"/>
    <col min="2091" max="2091" width="12.5703125" style="3" customWidth="1"/>
    <col min="2092" max="2093" width="9.140625" style="3"/>
    <col min="2094" max="2094" width="16.28515625" style="3" customWidth="1"/>
    <col min="2095" max="2095" width="15.42578125" style="3" customWidth="1"/>
    <col min="2096" max="2293" width="9.140625" style="3"/>
    <col min="2294" max="2294" width="12.28515625" style="3" customWidth="1"/>
    <col min="2295" max="2297" width="9.28515625" style="3" customWidth="1"/>
    <col min="2298" max="2298" width="12.42578125" style="3" customWidth="1"/>
    <col min="2299" max="2299" width="21.7109375" style="3" customWidth="1"/>
    <col min="2300" max="2300" width="27.7109375" style="3" customWidth="1"/>
    <col min="2301" max="2301" width="16" style="3" customWidth="1"/>
    <col min="2302" max="2302" width="11" style="3" customWidth="1"/>
    <col min="2303" max="2303" width="11.85546875" style="3" customWidth="1"/>
    <col min="2304" max="2304" width="14.28515625" style="3" customWidth="1"/>
    <col min="2305" max="2305" width="12.5703125" style="3" customWidth="1"/>
    <col min="2306" max="2306" width="13.140625" style="3" customWidth="1"/>
    <col min="2307" max="2307" width="13" style="3" customWidth="1"/>
    <col min="2308" max="2308" width="16.42578125" style="3" customWidth="1"/>
    <col min="2309" max="2309" width="12.28515625" style="3" customWidth="1"/>
    <col min="2310" max="2310" width="17.7109375" style="3" customWidth="1"/>
    <col min="2311" max="2311" width="28.28515625" style="3" customWidth="1"/>
    <col min="2312" max="2312" width="14.85546875" style="3" customWidth="1"/>
    <col min="2313" max="2313" width="13.28515625" style="3" customWidth="1"/>
    <col min="2314" max="2314" width="23.42578125" style="3" customWidth="1"/>
    <col min="2315" max="2315" width="16.7109375" style="3" customWidth="1"/>
    <col min="2316" max="2316" width="20" style="3" customWidth="1"/>
    <col min="2317" max="2317" width="12.5703125" style="3" customWidth="1"/>
    <col min="2318" max="2319" width="11.140625" style="3" customWidth="1"/>
    <col min="2320" max="2320" width="11" style="3" customWidth="1"/>
    <col min="2321" max="2321" width="12.28515625" style="3" customWidth="1"/>
    <col min="2322" max="2322" width="14.42578125" style="3" customWidth="1"/>
    <col min="2323" max="2323" width="9.140625" style="3"/>
    <col min="2324" max="2324" width="11.140625" style="3" customWidth="1"/>
    <col min="2325" max="2327" width="9.140625" style="3"/>
    <col min="2328" max="2328" width="12.42578125" style="3" customWidth="1"/>
    <col min="2329" max="2331" width="9.140625" style="3"/>
    <col min="2332" max="2332" width="11" style="3" customWidth="1"/>
    <col min="2333" max="2335" width="9.140625" style="3"/>
    <col min="2336" max="2336" width="11" style="3" customWidth="1"/>
    <col min="2337" max="2340" width="9.140625" style="3"/>
    <col min="2341" max="2342" width="9.140625" style="3" customWidth="1"/>
    <col min="2343" max="2343" width="9.7109375" style="3" customWidth="1"/>
    <col min="2344" max="2344" width="12.7109375" style="3" customWidth="1"/>
    <col min="2345" max="2345" width="9.85546875" style="3" customWidth="1"/>
    <col min="2346" max="2346" width="10.7109375" style="3" customWidth="1"/>
    <col min="2347" max="2347" width="12.5703125" style="3" customWidth="1"/>
    <col min="2348" max="2349" width="9.140625" style="3"/>
    <col min="2350" max="2350" width="16.28515625" style="3" customWidth="1"/>
    <col min="2351" max="2351" width="15.42578125" style="3" customWidth="1"/>
    <col min="2352" max="2549" width="9.140625" style="3"/>
    <col min="2550" max="2550" width="12.28515625" style="3" customWidth="1"/>
    <col min="2551" max="2553" width="9.28515625" style="3" customWidth="1"/>
    <col min="2554" max="2554" width="12.42578125" style="3" customWidth="1"/>
    <col min="2555" max="2555" width="21.7109375" style="3" customWidth="1"/>
    <col min="2556" max="2556" width="27.7109375" style="3" customWidth="1"/>
    <col min="2557" max="2557" width="16" style="3" customWidth="1"/>
    <col min="2558" max="2558" width="11" style="3" customWidth="1"/>
    <col min="2559" max="2559" width="11.85546875" style="3" customWidth="1"/>
    <col min="2560" max="2560" width="14.28515625" style="3" customWidth="1"/>
    <col min="2561" max="2561" width="12.5703125" style="3" customWidth="1"/>
    <col min="2562" max="2562" width="13.140625" style="3" customWidth="1"/>
    <col min="2563" max="2563" width="13" style="3" customWidth="1"/>
    <col min="2564" max="2564" width="16.42578125" style="3" customWidth="1"/>
    <col min="2565" max="2565" width="12.28515625" style="3" customWidth="1"/>
    <col min="2566" max="2566" width="17.7109375" style="3" customWidth="1"/>
    <col min="2567" max="2567" width="28.28515625" style="3" customWidth="1"/>
    <col min="2568" max="2568" width="14.85546875" style="3" customWidth="1"/>
    <col min="2569" max="2569" width="13.28515625" style="3" customWidth="1"/>
    <col min="2570" max="2570" width="23.42578125" style="3" customWidth="1"/>
    <col min="2571" max="2571" width="16.7109375" style="3" customWidth="1"/>
    <col min="2572" max="2572" width="20" style="3" customWidth="1"/>
    <col min="2573" max="2573" width="12.5703125" style="3" customWidth="1"/>
    <col min="2574" max="2575" width="11.140625" style="3" customWidth="1"/>
    <col min="2576" max="2576" width="11" style="3" customWidth="1"/>
    <col min="2577" max="2577" width="12.28515625" style="3" customWidth="1"/>
    <col min="2578" max="2578" width="14.42578125" style="3" customWidth="1"/>
    <col min="2579" max="2579" width="9.140625" style="3"/>
    <col min="2580" max="2580" width="11.140625" style="3" customWidth="1"/>
    <col min="2581" max="2583" width="9.140625" style="3"/>
    <col min="2584" max="2584" width="12.42578125" style="3" customWidth="1"/>
    <col min="2585" max="2587" width="9.140625" style="3"/>
    <col min="2588" max="2588" width="11" style="3" customWidth="1"/>
    <col min="2589" max="2591" width="9.140625" style="3"/>
    <col min="2592" max="2592" width="11" style="3" customWidth="1"/>
    <col min="2593" max="2596" width="9.140625" style="3"/>
    <col min="2597" max="2598" width="9.140625" style="3" customWidth="1"/>
    <col min="2599" max="2599" width="9.7109375" style="3" customWidth="1"/>
    <col min="2600" max="2600" width="12.7109375" style="3" customWidth="1"/>
    <col min="2601" max="2601" width="9.85546875" style="3" customWidth="1"/>
    <col min="2602" max="2602" width="10.7109375" style="3" customWidth="1"/>
    <col min="2603" max="2603" width="12.5703125" style="3" customWidth="1"/>
    <col min="2604" max="2605" width="9.140625" style="3"/>
    <col min="2606" max="2606" width="16.28515625" style="3" customWidth="1"/>
    <col min="2607" max="2607" width="15.42578125" style="3" customWidth="1"/>
    <col min="2608" max="2805" width="9.140625" style="3"/>
    <col min="2806" max="2806" width="12.28515625" style="3" customWidth="1"/>
    <col min="2807" max="2809" width="9.28515625" style="3" customWidth="1"/>
    <col min="2810" max="2810" width="12.42578125" style="3" customWidth="1"/>
    <col min="2811" max="2811" width="21.7109375" style="3" customWidth="1"/>
    <col min="2812" max="2812" width="27.7109375" style="3" customWidth="1"/>
    <col min="2813" max="2813" width="16" style="3" customWidth="1"/>
    <col min="2814" max="2814" width="11" style="3" customWidth="1"/>
    <col min="2815" max="2815" width="11.85546875" style="3" customWidth="1"/>
    <col min="2816" max="2816" width="14.28515625" style="3" customWidth="1"/>
    <col min="2817" max="2817" width="12.5703125" style="3" customWidth="1"/>
    <col min="2818" max="2818" width="13.140625" style="3" customWidth="1"/>
    <col min="2819" max="2819" width="13" style="3" customWidth="1"/>
    <col min="2820" max="2820" width="16.42578125" style="3" customWidth="1"/>
    <col min="2821" max="2821" width="12.28515625" style="3" customWidth="1"/>
    <col min="2822" max="2822" width="17.7109375" style="3" customWidth="1"/>
    <col min="2823" max="2823" width="28.28515625" style="3" customWidth="1"/>
    <col min="2824" max="2824" width="14.85546875" style="3" customWidth="1"/>
    <col min="2825" max="2825" width="13.28515625" style="3" customWidth="1"/>
    <col min="2826" max="2826" width="23.42578125" style="3" customWidth="1"/>
    <col min="2827" max="2827" width="16.7109375" style="3" customWidth="1"/>
    <col min="2828" max="2828" width="20" style="3" customWidth="1"/>
    <col min="2829" max="2829" width="12.5703125" style="3" customWidth="1"/>
    <col min="2830" max="2831" width="11.140625" style="3" customWidth="1"/>
    <col min="2832" max="2832" width="11" style="3" customWidth="1"/>
    <col min="2833" max="2833" width="12.28515625" style="3" customWidth="1"/>
    <col min="2834" max="2834" width="14.42578125" style="3" customWidth="1"/>
    <col min="2835" max="2835" width="9.140625" style="3"/>
    <col min="2836" max="2836" width="11.140625" style="3" customWidth="1"/>
    <col min="2837" max="2839" width="9.140625" style="3"/>
    <col min="2840" max="2840" width="12.42578125" style="3" customWidth="1"/>
    <col min="2841" max="2843" width="9.140625" style="3"/>
    <col min="2844" max="2844" width="11" style="3" customWidth="1"/>
    <col min="2845" max="2847" width="9.140625" style="3"/>
    <col min="2848" max="2848" width="11" style="3" customWidth="1"/>
    <col min="2849" max="2852" width="9.140625" style="3"/>
    <col min="2853" max="2854" width="9.140625" style="3" customWidth="1"/>
    <col min="2855" max="2855" width="9.7109375" style="3" customWidth="1"/>
    <col min="2856" max="2856" width="12.7109375" style="3" customWidth="1"/>
    <col min="2857" max="2857" width="9.85546875" style="3" customWidth="1"/>
    <col min="2858" max="2858" width="10.7109375" style="3" customWidth="1"/>
    <col min="2859" max="2859" width="12.5703125" style="3" customWidth="1"/>
    <col min="2860" max="2861" width="9.140625" style="3"/>
    <col min="2862" max="2862" width="16.28515625" style="3" customWidth="1"/>
    <col min="2863" max="2863" width="15.42578125" style="3" customWidth="1"/>
    <col min="2864" max="3061" width="9.140625" style="3"/>
    <col min="3062" max="3062" width="12.28515625" style="3" customWidth="1"/>
    <col min="3063" max="3065" width="9.28515625" style="3" customWidth="1"/>
    <col min="3066" max="3066" width="12.42578125" style="3" customWidth="1"/>
    <col min="3067" max="3067" width="21.7109375" style="3" customWidth="1"/>
    <col min="3068" max="3068" width="27.7109375" style="3" customWidth="1"/>
    <col min="3069" max="3069" width="16" style="3" customWidth="1"/>
    <col min="3070" max="3070" width="11" style="3" customWidth="1"/>
    <col min="3071" max="3071" width="11.85546875" style="3" customWidth="1"/>
    <col min="3072" max="3072" width="14.28515625" style="3" customWidth="1"/>
    <col min="3073" max="3073" width="12.5703125" style="3" customWidth="1"/>
    <col min="3074" max="3074" width="13.140625" style="3" customWidth="1"/>
    <col min="3075" max="3075" width="13" style="3" customWidth="1"/>
    <col min="3076" max="3076" width="16.42578125" style="3" customWidth="1"/>
    <col min="3077" max="3077" width="12.28515625" style="3" customWidth="1"/>
    <col min="3078" max="3078" width="17.7109375" style="3" customWidth="1"/>
    <col min="3079" max="3079" width="28.28515625" style="3" customWidth="1"/>
    <col min="3080" max="3080" width="14.85546875" style="3" customWidth="1"/>
    <col min="3081" max="3081" width="13.28515625" style="3" customWidth="1"/>
    <col min="3082" max="3082" width="23.42578125" style="3" customWidth="1"/>
    <col min="3083" max="3083" width="16.7109375" style="3" customWidth="1"/>
    <col min="3084" max="3084" width="20" style="3" customWidth="1"/>
    <col min="3085" max="3085" width="12.5703125" style="3" customWidth="1"/>
    <col min="3086" max="3087" width="11.140625" style="3" customWidth="1"/>
    <col min="3088" max="3088" width="11" style="3" customWidth="1"/>
    <col min="3089" max="3089" width="12.28515625" style="3" customWidth="1"/>
    <col min="3090" max="3090" width="14.42578125" style="3" customWidth="1"/>
    <col min="3091" max="3091" width="9.140625" style="3"/>
    <col min="3092" max="3092" width="11.140625" style="3" customWidth="1"/>
    <col min="3093" max="3095" width="9.140625" style="3"/>
    <col min="3096" max="3096" width="12.42578125" style="3" customWidth="1"/>
    <col min="3097" max="3099" width="9.140625" style="3"/>
    <col min="3100" max="3100" width="11" style="3" customWidth="1"/>
    <col min="3101" max="3103" width="9.140625" style="3"/>
    <col min="3104" max="3104" width="11" style="3" customWidth="1"/>
    <col min="3105" max="3108" width="9.140625" style="3"/>
    <col min="3109" max="3110" width="9.140625" style="3" customWidth="1"/>
    <col min="3111" max="3111" width="9.7109375" style="3" customWidth="1"/>
    <col min="3112" max="3112" width="12.7109375" style="3" customWidth="1"/>
    <col min="3113" max="3113" width="9.85546875" style="3" customWidth="1"/>
    <col min="3114" max="3114" width="10.7109375" style="3" customWidth="1"/>
    <col min="3115" max="3115" width="12.5703125" style="3" customWidth="1"/>
    <col min="3116" max="3117" width="9.140625" style="3"/>
    <col min="3118" max="3118" width="16.28515625" style="3" customWidth="1"/>
    <col min="3119" max="3119" width="15.42578125" style="3" customWidth="1"/>
    <col min="3120" max="3317" width="9.140625" style="3"/>
    <col min="3318" max="3318" width="12.28515625" style="3" customWidth="1"/>
    <col min="3319" max="3321" width="9.28515625" style="3" customWidth="1"/>
    <col min="3322" max="3322" width="12.42578125" style="3" customWidth="1"/>
    <col min="3323" max="3323" width="21.7109375" style="3" customWidth="1"/>
    <col min="3324" max="3324" width="27.7109375" style="3" customWidth="1"/>
    <col min="3325" max="3325" width="16" style="3" customWidth="1"/>
    <col min="3326" max="3326" width="11" style="3" customWidth="1"/>
    <col min="3327" max="3327" width="11.85546875" style="3" customWidth="1"/>
    <col min="3328" max="3328" width="14.28515625" style="3" customWidth="1"/>
    <col min="3329" max="3329" width="12.5703125" style="3" customWidth="1"/>
    <col min="3330" max="3330" width="13.140625" style="3" customWidth="1"/>
    <col min="3331" max="3331" width="13" style="3" customWidth="1"/>
    <col min="3332" max="3332" width="16.42578125" style="3" customWidth="1"/>
    <col min="3333" max="3333" width="12.28515625" style="3" customWidth="1"/>
    <col min="3334" max="3334" width="17.7109375" style="3" customWidth="1"/>
    <col min="3335" max="3335" width="28.28515625" style="3" customWidth="1"/>
    <col min="3336" max="3336" width="14.85546875" style="3" customWidth="1"/>
    <col min="3337" max="3337" width="13.28515625" style="3" customWidth="1"/>
    <col min="3338" max="3338" width="23.42578125" style="3" customWidth="1"/>
    <col min="3339" max="3339" width="16.7109375" style="3" customWidth="1"/>
    <col min="3340" max="3340" width="20" style="3" customWidth="1"/>
    <col min="3341" max="3341" width="12.5703125" style="3" customWidth="1"/>
    <col min="3342" max="3343" width="11.140625" style="3" customWidth="1"/>
    <col min="3344" max="3344" width="11" style="3" customWidth="1"/>
    <col min="3345" max="3345" width="12.28515625" style="3" customWidth="1"/>
    <col min="3346" max="3346" width="14.42578125" style="3" customWidth="1"/>
    <col min="3347" max="3347" width="9.140625" style="3"/>
    <col min="3348" max="3348" width="11.140625" style="3" customWidth="1"/>
    <col min="3349" max="3351" width="9.140625" style="3"/>
    <col min="3352" max="3352" width="12.42578125" style="3" customWidth="1"/>
    <col min="3353" max="3355" width="9.140625" style="3"/>
    <col min="3356" max="3356" width="11" style="3" customWidth="1"/>
    <col min="3357" max="3359" width="9.140625" style="3"/>
    <col min="3360" max="3360" width="11" style="3" customWidth="1"/>
    <col min="3361" max="3364" width="9.140625" style="3"/>
    <col min="3365" max="3366" width="9.140625" style="3" customWidth="1"/>
    <col min="3367" max="3367" width="9.7109375" style="3" customWidth="1"/>
    <col min="3368" max="3368" width="12.7109375" style="3" customWidth="1"/>
    <col min="3369" max="3369" width="9.85546875" style="3" customWidth="1"/>
    <col min="3370" max="3370" width="10.7109375" style="3" customWidth="1"/>
    <col min="3371" max="3371" width="12.5703125" style="3" customWidth="1"/>
    <col min="3372" max="3373" width="9.140625" style="3"/>
    <col min="3374" max="3374" width="16.28515625" style="3" customWidth="1"/>
    <col min="3375" max="3375" width="15.42578125" style="3" customWidth="1"/>
    <col min="3376" max="3573" width="9.140625" style="3"/>
    <col min="3574" max="3574" width="12.28515625" style="3" customWidth="1"/>
    <col min="3575" max="3577" width="9.28515625" style="3" customWidth="1"/>
    <col min="3578" max="3578" width="12.42578125" style="3" customWidth="1"/>
    <col min="3579" max="3579" width="21.7109375" style="3" customWidth="1"/>
    <col min="3580" max="3580" width="27.7109375" style="3" customWidth="1"/>
    <col min="3581" max="3581" width="16" style="3" customWidth="1"/>
    <col min="3582" max="3582" width="11" style="3" customWidth="1"/>
    <col min="3583" max="3583" width="11.85546875" style="3" customWidth="1"/>
    <col min="3584" max="3584" width="14.28515625" style="3" customWidth="1"/>
    <col min="3585" max="3585" width="12.5703125" style="3" customWidth="1"/>
    <col min="3586" max="3586" width="13.140625" style="3" customWidth="1"/>
    <col min="3587" max="3587" width="13" style="3" customWidth="1"/>
    <col min="3588" max="3588" width="16.42578125" style="3" customWidth="1"/>
    <col min="3589" max="3589" width="12.28515625" style="3" customWidth="1"/>
    <col min="3590" max="3590" width="17.7109375" style="3" customWidth="1"/>
    <col min="3591" max="3591" width="28.28515625" style="3" customWidth="1"/>
    <col min="3592" max="3592" width="14.85546875" style="3" customWidth="1"/>
    <col min="3593" max="3593" width="13.28515625" style="3" customWidth="1"/>
    <col min="3594" max="3594" width="23.42578125" style="3" customWidth="1"/>
    <col min="3595" max="3595" width="16.7109375" style="3" customWidth="1"/>
    <col min="3596" max="3596" width="20" style="3" customWidth="1"/>
    <col min="3597" max="3597" width="12.5703125" style="3" customWidth="1"/>
    <col min="3598" max="3599" width="11.140625" style="3" customWidth="1"/>
    <col min="3600" max="3600" width="11" style="3" customWidth="1"/>
    <col min="3601" max="3601" width="12.28515625" style="3" customWidth="1"/>
    <col min="3602" max="3602" width="14.42578125" style="3" customWidth="1"/>
    <col min="3603" max="3603" width="9.140625" style="3"/>
    <col min="3604" max="3604" width="11.140625" style="3" customWidth="1"/>
    <col min="3605" max="3607" width="9.140625" style="3"/>
    <col min="3608" max="3608" width="12.42578125" style="3" customWidth="1"/>
    <col min="3609" max="3611" width="9.140625" style="3"/>
    <col min="3612" max="3612" width="11" style="3" customWidth="1"/>
    <col min="3613" max="3615" width="9.140625" style="3"/>
    <col min="3616" max="3616" width="11" style="3" customWidth="1"/>
    <col min="3617" max="3620" width="9.140625" style="3"/>
    <col min="3621" max="3622" width="9.140625" style="3" customWidth="1"/>
    <col min="3623" max="3623" width="9.7109375" style="3" customWidth="1"/>
    <col min="3624" max="3624" width="12.7109375" style="3" customWidth="1"/>
    <col min="3625" max="3625" width="9.85546875" style="3" customWidth="1"/>
    <col min="3626" max="3626" width="10.7109375" style="3" customWidth="1"/>
    <col min="3627" max="3627" width="12.5703125" style="3" customWidth="1"/>
    <col min="3628" max="3629" width="9.140625" style="3"/>
    <col min="3630" max="3630" width="16.28515625" style="3" customWidth="1"/>
    <col min="3631" max="3631" width="15.42578125" style="3" customWidth="1"/>
    <col min="3632" max="3829" width="9.140625" style="3"/>
    <col min="3830" max="3830" width="12.28515625" style="3" customWidth="1"/>
    <col min="3831" max="3833" width="9.28515625" style="3" customWidth="1"/>
    <col min="3834" max="3834" width="12.42578125" style="3" customWidth="1"/>
    <col min="3835" max="3835" width="21.7109375" style="3" customWidth="1"/>
    <col min="3836" max="3836" width="27.7109375" style="3" customWidth="1"/>
    <col min="3837" max="3837" width="16" style="3" customWidth="1"/>
    <col min="3838" max="3838" width="11" style="3" customWidth="1"/>
    <col min="3839" max="3839" width="11.85546875" style="3" customWidth="1"/>
    <col min="3840" max="3840" width="14.28515625" style="3" customWidth="1"/>
    <col min="3841" max="3841" width="12.5703125" style="3" customWidth="1"/>
    <col min="3842" max="3842" width="13.140625" style="3" customWidth="1"/>
    <col min="3843" max="3843" width="13" style="3" customWidth="1"/>
    <col min="3844" max="3844" width="16.42578125" style="3" customWidth="1"/>
    <col min="3845" max="3845" width="12.28515625" style="3" customWidth="1"/>
    <col min="3846" max="3846" width="17.7109375" style="3" customWidth="1"/>
    <col min="3847" max="3847" width="28.28515625" style="3" customWidth="1"/>
    <col min="3848" max="3848" width="14.85546875" style="3" customWidth="1"/>
    <col min="3849" max="3849" width="13.28515625" style="3" customWidth="1"/>
    <col min="3850" max="3850" width="23.42578125" style="3" customWidth="1"/>
    <col min="3851" max="3851" width="16.7109375" style="3" customWidth="1"/>
    <col min="3852" max="3852" width="20" style="3" customWidth="1"/>
    <col min="3853" max="3853" width="12.5703125" style="3" customWidth="1"/>
    <col min="3854" max="3855" width="11.140625" style="3" customWidth="1"/>
    <col min="3856" max="3856" width="11" style="3" customWidth="1"/>
    <col min="3857" max="3857" width="12.28515625" style="3" customWidth="1"/>
    <col min="3858" max="3858" width="14.42578125" style="3" customWidth="1"/>
    <col min="3859" max="3859" width="9.140625" style="3"/>
    <col min="3860" max="3860" width="11.140625" style="3" customWidth="1"/>
    <col min="3861" max="3863" width="9.140625" style="3"/>
    <col min="3864" max="3864" width="12.42578125" style="3" customWidth="1"/>
    <col min="3865" max="3867" width="9.140625" style="3"/>
    <col min="3868" max="3868" width="11" style="3" customWidth="1"/>
    <col min="3869" max="3871" width="9.140625" style="3"/>
    <col min="3872" max="3872" width="11" style="3" customWidth="1"/>
    <col min="3873" max="3876" width="9.140625" style="3"/>
    <col min="3877" max="3878" width="9.140625" style="3" customWidth="1"/>
    <col min="3879" max="3879" width="9.7109375" style="3" customWidth="1"/>
    <col min="3880" max="3880" width="12.7109375" style="3" customWidth="1"/>
    <col min="3881" max="3881" width="9.85546875" style="3" customWidth="1"/>
    <col min="3882" max="3882" width="10.7109375" style="3" customWidth="1"/>
    <col min="3883" max="3883" width="12.5703125" style="3" customWidth="1"/>
    <col min="3884" max="3885" width="9.140625" style="3"/>
    <col min="3886" max="3886" width="16.28515625" style="3" customWidth="1"/>
    <col min="3887" max="3887" width="15.42578125" style="3" customWidth="1"/>
    <col min="3888" max="4085" width="9.140625" style="3"/>
    <col min="4086" max="4086" width="12.28515625" style="3" customWidth="1"/>
    <col min="4087" max="4089" width="9.28515625" style="3" customWidth="1"/>
    <col min="4090" max="4090" width="12.42578125" style="3" customWidth="1"/>
    <col min="4091" max="4091" width="21.7109375" style="3" customWidth="1"/>
    <col min="4092" max="4092" width="27.7109375" style="3" customWidth="1"/>
    <col min="4093" max="4093" width="16" style="3" customWidth="1"/>
    <col min="4094" max="4094" width="11" style="3" customWidth="1"/>
    <col min="4095" max="4095" width="11.85546875" style="3" customWidth="1"/>
    <col min="4096" max="4096" width="14.28515625" style="3" customWidth="1"/>
    <col min="4097" max="4097" width="12.5703125" style="3" customWidth="1"/>
    <col min="4098" max="4098" width="13.140625" style="3" customWidth="1"/>
    <col min="4099" max="4099" width="13" style="3" customWidth="1"/>
    <col min="4100" max="4100" width="16.42578125" style="3" customWidth="1"/>
    <col min="4101" max="4101" width="12.28515625" style="3" customWidth="1"/>
    <col min="4102" max="4102" width="17.7109375" style="3" customWidth="1"/>
    <col min="4103" max="4103" width="28.28515625" style="3" customWidth="1"/>
    <col min="4104" max="4104" width="14.85546875" style="3" customWidth="1"/>
    <col min="4105" max="4105" width="13.28515625" style="3" customWidth="1"/>
    <col min="4106" max="4106" width="23.42578125" style="3" customWidth="1"/>
    <col min="4107" max="4107" width="16.7109375" style="3" customWidth="1"/>
    <col min="4108" max="4108" width="20" style="3" customWidth="1"/>
    <col min="4109" max="4109" width="12.5703125" style="3" customWidth="1"/>
    <col min="4110" max="4111" width="11.140625" style="3" customWidth="1"/>
    <col min="4112" max="4112" width="11" style="3" customWidth="1"/>
    <col min="4113" max="4113" width="12.28515625" style="3" customWidth="1"/>
    <col min="4114" max="4114" width="14.42578125" style="3" customWidth="1"/>
    <col min="4115" max="4115" width="9.140625" style="3"/>
    <col min="4116" max="4116" width="11.140625" style="3" customWidth="1"/>
    <col min="4117" max="4119" width="9.140625" style="3"/>
    <col min="4120" max="4120" width="12.42578125" style="3" customWidth="1"/>
    <col min="4121" max="4123" width="9.140625" style="3"/>
    <col min="4124" max="4124" width="11" style="3" customWidth="1"/>
    <col min="4125" max="4127" width="9.140625" style="3"/>
    <col min="4128" max="4128" width="11" style="3" customWidth="1"/>
    <col min="4129" max="4132" width="9.140625" style="3"/>
    <col min="4133" max="4134" width="9.140625" style="3" customWidth="1"/>
    <col min="4135" max="4135" width="9.7109375" style="3" customWidth="1"/>
    <col min="4136" max="4136" width="12.7109375" style="3" customWidth="1"/>
    <col min="4137" max="4137" width="9.85546875" style="3" customWidth="1"/>
    <col min="4138" max="4138" width="10.7109375" style="3" customWidth="1"/>
    <col min="4139" max="4139" width="12.5703125" style="3" customWidth="1"/>
    <col min="4140" max="4141" width="9.140625" style="3"/>
    <col min="4142" max="4142" width="16.28515625" style="3" customWidth="1"/>
    <col min="4143" max="4143" width="15.42578125" style="3" customWidth="1"/>
    <col min="4144" max="4341" width="9.140625" style="3"/>
    <col min="4342" max="4342" width="12.28515625" style="3" customWidth="1"/>
    <col min="4343" max="4345" width="9.28515625" style="3" customWidth="1"/>
    <col min="4346" max="4346" width="12.42578125" style="3" customWidth="1"/>
    <col min="4347" max="4347" width="21.7109375" style="3" customWidth="1"/>
    <col min="4348" max="4348" width="27.7109375" style="3" customWidth="1"/>
    <col min="4349" max="4349" width="16" style="3" customWidth="1"/>
    <col min="4350" max="4350" width="11" style="3" customWidth="1"/>
    <col min="4351" max="4351" width="11.85546875" style="3" customWidth="1"/>
    <col min="4352" max="4352" width="14.28515625" style="3" customWidth="1"/>
    <col min="4353" max="4353" width="12.5703125" style="3" customWidth="1"/>
    <col min="4354" max="4354" width="13.140625" style="3" customWidth="1"/>
    <col min="4355" max="4355" width="13" style="3" customWidth="1"/>
    <col min="4356" max="4356" width="16.42578125" style="3" customWidth="1"/>
    <col min="4357" max="4357" width="12.28515625" style="3" customWidth="1"/>
    <col min="4358" max="4358" width="17.7109375" style="3" customWidth="1"/>
    <col min="4359" max="4359" width="28.28515625" style="3" customWidth="1"/>
    <col min="4360" max="4360" width="14.85546875" style="3" customWidth="1"/>
    <col min="4361" max="4361" width="13.28515625" style="3" customWidth="1"/>
    <col min="4362" max="4362" width="23.42578125" style="3" customWidth="1"/>
    <col min="4363" max="4363" width="16.7109375" style="3" customWidth="1"/>
    <col min="4364" max="4364" width="20" style="3" customWidth="1"/>
    <col min="4365" max="4365" width="12.5703125" style="3" customWidth="1"/>
    <col min="4366" max="4367" width="11.140625" style="3" customWidth="1"/>
    <col min="4368" max="4368" width="11" style="3" customWidth="1"/>
    <col min="4369" max="4369" width="12.28515625" style="3" customWidth="1"/>
    <col min="4370" max="4370" width="14.42578125" style="3" customWidth="1"/>
    <col min="4371" max="4371" width="9.140625" style="3"/>
    <col min="4372" max="4372" width="11.140625" style="3" customWidth="1"/>
    <col min="4373" max="4375" width="9.140625" style="3"/>
    <col min="4376" max="4376" width="12.42578125" style="3" customWidth="1"/>
    <col min="4377" max="4379" width="9.140625" style="3"/>
    <col min="4380" max="4380" width="11" style="3" customWidth="1"/>
    <col min="4381" max="4383" width="9.140625" style="3"/>
    <col min="4384" max="4384" width="11" style="3" customWidth="1"/>
    <col min="4385" max="4388" width="9.140625" style="3"/>
    <col min="4389" max="4390" width="9.140625" style="3" customWidth="1"/>
    <col min="4391" max="4391" width="9.7109375" style="3" customWidth="1"/>
    <col min="4392" max="4392" width="12.7109375" style="3" customWidth="1"/>
    <col min="4393" max="4393" width="9.85546875" style="3" customWidth="1"/>
    <col min="4394" max="4394" width="10.7109375" style="3" customWidth="1"/>
    <col min="4395" max="4395" width="12.5703125" style="3" customWidth="1"/>
    <col min="4396" max="4397" width="9.140625" style="3"/>
    <col min="4398" max="4398" width="16.28515625" style="3" customWidth="1"/>
    <col min="4399" max="4399" width="15.42578125" style="3" customWidth="1"/>
    <col min="4400" max="4597" width="9.140625" style="3"/>
    <col min="4598" max="4598" width="12.28515625" style="3" customWidth="1"/>
    <col min="4599" max="4601" width="9.28515625" style="3" customWidth="1"/>
    <col min="4602" max="4602" width="12.42578125" style="3" customWidth="1"/>
    <col min="4603" max="4603" width="21.7109375" style="3" customWidth="1"/>
    <col min="4604" max="4604" width="27.7109375" style="3" customWidth="1"/>
    <col min="4605" max="4605" width="16" style="3" customWidth="1"/>
    <col min="4606" max="4606" width="11" style="3" customWidth="1"/>
    <col min="4607" max="4607" width="11.85546875" style="3" customWidth="1"/>
    <col min="4608" max="4608" width="14.28515625" style="3" customWidth="1"/>
    <col min="4609" max="4609" width="12.5703125" style="3" customWidth="1"/>
    <col min="4610" max="4610" width="13.140625" style="3" customWidth="1"/>
    <col min="4611" max="4611" width="13" style="3" customWidth="1"/>
    <col min="4612" max="4612" width="16.42578125" style="3" customWidth="1"/>
    <col min="4613" max="4613" width="12.28515625" style="3" customWidth="1"/>
    <col min="4614" max="4614" width="17.7109375" style="3" customWidth="1"/>
    <col min="4615" max="4615" width="28.28515625" style="3" customWidth="1"/>
    <col min="4616" max="4616" width="14.85546875" style="3" customWidth="1"/>
    <col min="4617" max="4617" width="13.28515625" style="3" customWidth="1"/>
    <col min="4618" max="4618" width="23.42578125" style="3" customWidth="1"/>
    <col min="4619" max="4619" width="16.7109375" style="3" customWidth="1"/>
    <col min="4620" max="4620" width="20" style="3" customWidth="1"/>
    <col min="4621" max="4621" width="12.5703125" style="3" customWidth="1"/>
    <col min="4622" max="4623" width="11.140625" style="3" customWidth="1"/>
    <col min="4624" max="4624" width="11" style="3" customWidth="1"/>
    <col min="4625" max="4625" width="12.28515625" style="3" customWidth="1"/>
    <col min="4626" max="4626" width="14.42578125" style="3" customWidth="1"/>
    <col min="4627" max="4627" width="9.140625" style="3"/>
    <col min="4628" max="4628" width="11.140625" style="3" customWidth="1"/>
    <col min="4629" max="4631" width="9.140625" style="3"/>
    <col min="4632" max="4632" width="12.42578125" style="3" customWidth="1"/>
    <col min="4633" max="4635" width="9.140625" style="3"/>
    <col min="4636" max="4636" width="11" style="3" customWidth="1"/>
    <col min="4637" max="4639" width="9.140625" style="3"/>
    <col min="4640" max="4640" width="11" style="3" customWidth="1"/>
    <col min="4641" max="4644" width="9.140625" style="3"/>
    <col min="4645" max="4646" width="9.140625" style="3" customWidth="1"/>
    <col min="4647" max="4647" width="9.7109375" style="3" customWidth="1"/>
    <col min="4648" max="4648" width="12.7109375" style="3" customWidth="1"/>
    <col min="4649" max="4649" width="9.85546875" style="3" customWidth="1"/>
    <col min="4650" max="4650" width="10.7109375" style="3" customWidth="1"/>
    <col min="4651" max="4651" width="12.5703125" style="3" customWidth="1"/>
    <col min="4652" max="4653" width="9.140625" style="3"/>
    <col min="4654" max="4654" width="16.28515625" style="3" customWidth="1"/>
    <col min="4655" max="4655" width="15.42578125" style="3" customWidth="1"/>
    <col min="4656" max="4853" width="9.140625" style="3"/>
    <col min="4854" max="4854" width="12.28515625" style="3" customWidth="1"/>
    <col min="4855" max="4857" width="9.28515625" style="3" customWidth="1"/>
    <col min="4858" max="4858" width="12.42578125" style="3" customWidth="1"/>
    <col min="4859" max="4859" width="21.7109375" style="3" customWidth="1"/>
    <col min="4860" max="4860" width="27.7109375" style="3" customWidth="1"/>
    <col min="4861" max="4861" width="16" style="3" customWidth="1"/>
    <col min="4862" max="4862" width="11" style="3" customWidth="1"/>
    <col min="4863" max="4863" width="11.85546875" style="3" customWidth="1"/>
    <col min="4864" max="4864" width="14.28515625" style="3" customWidth="1"/>
    <col min="4865" max="4865" width="12.5703125" style="3" customWidth="1"/>
    <col min="4866" max="4866" width="13.140625" style="3" customWidth="1"/>
    <col min="4867" max="4867" width="13" style="3" customWidth="1"/>
    <col min="4868" max="4868" width="16.42578125" style="3" customWidth="1"/>
    <col min="4869" max="4869" width="12.28515625" style="3" customWidth="1"/>
    <col min="4870" max="4870" width="17.7109375" style="3" customWidth="1"/>
    <col min="4871" max="4871" width="28.28515625" style="3" customWidth="1"/>
    <col min="4872" max="4872" width="14.85546875" style="3" customWidth="1"/>
    <col min="4873" max="4873" width="13.28515625" style="3" customWidth="1"/>
    <col min="4874" max="4874" width="23.42578125" style="3" customWidth="1"/>
    <col min="4875" max="4875" width="16.7109375" style="3" customWidth="1"/>
    <col min="4876" max="4876" width="20" style="3" customWidth="1"/>
    <col min="4877" max="4877" width="12.5703125" style="3" customWidth="1"/>
    <col min="4878" max="4879" width="11.140625" style="3" customWidth="1"/>
    <col min="4880" max="4880" width="11" style="3" customWidth="1"/>
    <col min="4881" max="4881" width="12.28515625" style="3" customWidth="1"/>
    <col min="4882" max="4882" width="14.42578125" style="3" customWidth="1"/>
    <col min="4883" max="4883" width="9.140625" style="3"/>
    <col min="4884" max="4884" width="11.140625" style="3" customWidth="1"/>
    <col min="4885" max="4887" width="9.140625" style="3"/>
    <col min="4888" max="4888" width="12.42578125" style="3" customWidth="1"/>
    <col min="4889" max="4891" width="9.140625" style="3"/>
    <col min="4892" max="4892" width="11" style="3" customWidth="1"/>
    <col min="4893" max="4895" width="9.140625" style="3"/>
    <col min="4896" max="4896" width="11" style="3" customWidth="1"/>
    <col min="4897" max="4900" width="9.140625" style="3"/>
    <col min="4901" max="4902" width="9.140625" style="3" customWidth="1"/>
    <col min="4903" max="4903" width="9.7109375" style="3" customWidth="1"/>
    <col min="4904" max="4904" width="12.7109375" style="3" customWidth="1"/>
    <col min="4905" max="4905" width="9.85546875" style="3" customWidth="1"/>
    <col min="4906" max="4906" width="10.7109375" style="3" customWidth="1"/>
    <col min="4907" max="4907" width="12.5703125" style="3" customWidth="1"/>
    <col min="4908" max="4909" width="9.140625" style="3"/>
    <col min="4910" max="4910" width="16.28515625" style="3" customWidth="1"/>
    <col min="4911" max="4911" width="15.42578125" style="3" customWidth="1"/>
    <col min="4912" max="5109" width="9.140625" style="3"/>
    <col min="5110" max="5110" width="12.28515625" style="3" customWidth="1"/>
    <col min="5111" max="5113" width="9.28515625" style="3" customWidth="1"/>
    <col min="5114" max="5114" width="12.42578125" style="3" customWidth="1"/>
    <col min="5115" max="5115" width="21.7109375" style="3" customWidth="1"/>
    <col min="5116" max="5116" width="27.7109375" style="3" customWidth="1"/>
    <col min="5117" max="5117" width="16" style="3" customWidth="1"/>
    <col min="5118" max="5118" width="11" style="3" customWidth="1"/>
    <col min="5119" max="5119" width="11.85546875" style="3" customWidth="1"/>
    <col min="5120" max="5120" width="14.28515625" style="3" customWidth="1"/>
    <col min="5121" max="5121" width="12.5703125" style="3" customWidth="1"/>
    <col min="5122" max="5122" width="13.140625" style="3" customWidth="1"/>
    <col min="5123" max="5123" width="13" style="3" customWidth="1"/>
    <col min="5124" max="5124" width="16.42578125" style="3" customWidth="1"/>
    <col min="5125" max="5125" width="12.28515625" style="3" customWidth="1"/>
    <col min="5126" max="5126" width="17.7109375" style="3" customWidth="1"/>
    <col min="5127" max="5127" width="28.28515625" style="3" customWidth="1"/>
    <col min="5128" max="5128" width="14.85546875" style="3" customWidth="1"/>
    <col min="5129" max="5129" width="13.28515625" style="3" customWidth="1"/>
    <col min="5130" max="5130" width="23.42578125" style="3" customWidth="1"/>
    <col min="5131" max="5131" width="16.7109375" style="3" customWidth="1"/>
    <col min="5132" max="5132" width="20" style="3" customWidth="1"/>
    <col min="5133" max="5133" width="12.5703125" style="3" customWidth="1"/>
    <col min="5134" max="5135" width="11.140625" style="3" customWidth="1"/>
    <col min="5136" max="5136" width="11" style="3" customWidth="1"/>
    <col min="5137" max="5137" width="12.28515625" style="3" customWidth="1"/>
    <col min="5138" max="5138" width="14.42578125" style="3" customWidth="1"/>
    <col min="5139" max="5139" width="9.140625" style="3"/>
    <col min="5140" max="5140" width="11.140625" style="3" customWidth="1"/>
    <col min="5141" max="5143" width="9.140625" style="3"/>
    <col min="5144" max="5144" width="12.42578125" style="3" customWidth="1"/>
    <col min="5145" max="5147" width="9.140625" style="3"/>
    <col min="5148" max="5148" width="11" style="3" customWidth="1"/>
    <col min="5149" max="5151" width="9.140625" style="3"/>
    <col min="5152" max="5152" width="11" style="3" customWidth="1"/>
    <col min="5153" max="5156" width="9.140625" style="3"/>
    <col min="5157" max="5158" width="9.140625" style="3" customWidth="1"/>
    <col min="5159" max="5159" width="9.7109375" style="3" customWidth="1"/>
    <col min="5160" max="5160" width="12.7109375" style="3" customWidth="1"/>
    <col min="5161" max="5161" width="9.85546875" style="3" customWidth="1"/>
    <col min="5162" max="5162" width="10.7109375" style="3" customWidth="1"/>
    <col min="5163" max="5163" width="12.5703125" style="3" customWidth="1"/>
    <col min="5164" max="5165" width="9.140625" style="3"/>
    <col min="5166" max="5166" width="16.28515625" style="3" customWidth="1"/>
    <col min="5167" max="5167" width="15.42578125" style="3" customWidth="1"/>
    <col min="5168" max="5365" width="9.140625" style="3"/>
    <col min="5366" max="5366" width="12.28515625" style="3" customWidth="1"/>
    <col min="5367" max="5369" width="9.28515625" style="3" customWidth="1"/>
    <col min="5370" max="5370" width="12.42578125" style="3" customWidth="1"/>
    <col min="5371" max="5371" width="21.7109375" style="3" customWidth="1"/>
    <col min="5372" max="5372" width="27.7109375" style="3" customWidth="1"/>
    <col min="5373" max="5373" width="16" style="3" customWidth="1"/>
    <col min="5374" max="5374" width="11" style="3" customWidth="1"/>
    <col min="5375" max="5375" width="11.85546875" style="3" customWidth="1"/>
    <col min="5376" max="5376" width="14.28515625" style="3" customWidth="1"/>
    <col min="5377" max="5377" width="12.5703125" style="3" customWidth="1"/>
    <col min="5378" max="5378" width="13.140625" style="3" customWidth="1"/>
    <col min="5379" max="5379" width="13" style="3" customWidth="1"/>
    <col min="5380" max="5380" width="16.42578125" style="3" customWidth="1"/>
    <col min="5381" max="5381" width="12.28515625" style="3" customWidth="1"/>
    <col min="5382" max="5382" width="17.7109375" style="3" customWidth="1"/>
    <col min="5383" max="5383" width="28.28515625" style="3" customWidth="1"/>
    <col min="5384" max="5384" width="14.85546875" style="3" customWidth="1"/>
    <col min="5385" max="5385" width="13.28515625" style="3" customWidth="1"/>
    <col min="5386" max="5386" width="23.42578125" style="3" customWidth="1"/>
    <col min="5387" max="5387" width="16.7109375" style="3" customWidth="1"/>
    <col min="5388" max="5388" width="20" style="3" customWidth="1"/>
    <col min="5389" max="5389" width="12.5703125" style="3" customWidth="1"/>
    <col min="5390" max="5391" width="11.140625" style="3" customWidth="1"/>
    <col min="5392" max="5392" width="11" style="3" customWidth="1"/>
    <col min="5393" max="5393" width="12.28515625" style="3" customWidth="1"/>
    <col min="5394" max="5394" width="14.42578125" style="3" customWidth="1"/>
    <col min="5395" max="5395" width="9.140625" style="3"/>
    <col min="5396" max="5396" width="11.140625" style="3" customWidth="1"/>
    <col min="5397" max="5399" width="9.140625" style="3"/>
    <col min="5400" max="5400" width="12.42578125" style="3" customWidth="1"/>
    <col min="5401" max="5403" width="9.140625" style="3"/>
    <col min="5404" max="5404" width="11" style="3" customWidth="1"/>
    <col min="5405" max="5407" width="9.140625" style="3"/>
    <col min="5408" max="5408" width="11" style="3" customWidth="1"/>
    <col min="5409" max="5412" width="9.140625" style="3"/>
    <col min="5413" max="5414" width="9.140625" style="3" customWidth="1"/>
    <col min="5415" max="5415" width="9.7109375" style="3" customWidth="1"/>
    <col min="5416" max="5416" width="12.7109375" style="3" customWidth="1"/>
    <col min="5417" max="5417" width="9.85546875" style="3" customWidth="1"/>
    <col min="5418" max="5418" width="10.7109375" style="3" customWidth="1"/>
    <col min="5419" max="5419" width="12.5703125" style="3" customWidth="1"/>
    <col min="5420" max="5421" width="9.140625" style="3"/>
    <col min="5422" max="5422" width="16.28515625" style="3" customWidth="1"/>
    <col min="5423" max="5423" width="15.42578125" style="3" customWidth="1"/>
    <col min="5424" max="5621" width="9.140625" style="3"/>
    <col min="5622" max="5622" width="12.28515625" style="3" customWidth="1"/>
    <col min="5623" max="5625" width="9.28515625" style="3" customWidth="1"/>
    <col min="5626" max="5626" width="12.42578125" style="3" customWidth="1"/>
    <col min="5627" max="5627" width="21.7109375" style="3" customWidth="1"/>
    <col min="5628" max="5628" width="27.7109375" style="3" customWidth="1"/>
    <col min="5629" max="5629" width="16" style="3" customWidth="1"/>
    <col min="5630" max="5630" width="11" style="3" customWidth="1"/>
    <col min="5631" max="5631" width="11.85546875" style="3" customWidth="1"/>
    <col min="5632" max="5632" width="14.28515625" style="3" customWidth="1"/>
    <col min="5633" max="5633" width="12.5703125" style="3" customWidth="1"/>
    <col min="5634" max="5634" width="13.140625" style="3" customWidth="1"/>
    <col min="5635" max="5635" width="13" style="3" customWidth="1"/>
    <col min="5636" max="5636" width="16.42578125" style="3" customWidth="1"/>
    <col min="5637" max="5637" width="12.28515625" style="3" customWidth="1"/>
    <col min="5638" max="5638" width="17.7109375" style="3" customWidth="1"/>
    <col min="5639" max="5639" width="28.28515625" style="3" customWidth="1"/>
    <col min="5640" max="5640" width="14.85546875" style="3" customWidth="1"/>
    <col min="5641" max="5641" width="13.28515625" style="3" customWidth="1"/>
    <col min="5642" max="5642" width="23.42578125" style="3" customWidth="1"/>
    <col min="5643" max="5643" width="16.7109375" style="3" customWidth="1"/>
    <col min="5644" max="5644" width="20" style="3" customWidth="1"/>
    <col min="5645" max="5645" width="12.5703125" style="3" customWidth="1"/>
    <col min="5646" max="5647" width="11.140625" style="3" customWidth="1"/>
    <col min="5648" max="5648" width="11" style="3" customWidth="1"/>
    <col min="5649" max="5649" width="12.28515625" style="3" customWidth="1"/>
    <col min="5650" max="5650" width="14.42578125" style="3" customWidth="1"/>
    <col min="5651" max="5651" width="9.140625" style="3"/>
    <col min="5652" max="5652" width="11.140625" style="3" customWidth="1"/>
    <col min="5653" max="5655" width="9.140625" style="3"/>
    <col min="5656" max="5656" width="12.42578125" style="3" customWidth="1"/>
    <col min="5657" max="5659" width="9.140625" style="3"/>
    <col min="5660" max="5660" width="11" style="3" customWidth="1"/>
    <col min="5661" max="5663" width="9.140625" style="3"/>
    <col min="5664" max="5664" width="11" style="3" customWidth="1"/>
    <col min="5665" max="5668" width="9.140625" style="3"/>
    <col min="5669" max="5670" width="9.140625" style="3" customWidth="1"/>
    <col min="5671" max="5671" width="9.7109375" style="3" customWidth="1"/>
    <col min="5672" max="5672" width="12.7109375" style="3" customWidth="1"/>
    <col min="5673" max="5673" width="9.85546875" style="3" customWidth="1"/>
    <col min="5674" max="5674" width="10.7109375" style="3" customWidth="1"/>
    <col min="5675" max="5675" width="12.5703125" style="3" customWidth="1"/>
    <col min="5676" max="5677" width="9.140625" style="3"/>
    <col min="5678" max="5678" width="16.28515625" style="3" customWidth="1"/>
    <col min="5679" max="5679" width="15.42578125" style="3" customWidth="1"/>
    <col min="5680" max="5877" width="9.140625" style="3"/>
    <col min="5878" max="5878" width="12.28515625" style="3" customWidth="1"/>
    <col min="5879" max="5881" width="9.28515625" style="3" customWidth="1"/>
    <col min="5882" max="5882" width="12.42578125" style="3" customWidth="1"/>
    <col min="5883" max="5883" width="21.7109375" style="3" customWidth="1"/>
    <col min="5884" max="5884" width="27.7109375" style="3" customWidth="1"/>
    <col min="5885" max="5885" width="16" style="3" customWidth="1"/>
    <col min="5886" max="5886" width="11" style="3" customWidth="1"/>
    <col min="5887" max="5887" width="11.85546875" style="3" customWidth="1"/>
    <col min="5888" max="5888" width="14.28515625" style="3" customWidth="1"/>
    <col min="5889" max="5889" width="12.5703125" style="3" customWidth="1"/>
    <col min="5890" max="5890" width="13.140625" style="3" customWidth="1"/>
    <col min="5891" max="5891" width="13" style="3" customWidth="1"/>
    <col min="5892" max="5892" width="16.42578125" style="3" customWidth="1"/>
    <col min="5893" max="5893" width="12.28515625" style="3" customWidth="1"/>
    <col min="5894" max="5894" width="17.7109375" style="3" customWidth="1"/>
    <col min="5895" max="5895" width="28.28515625" style="3" customWidth="1"/>
    <col min="5896" max="5896" width="14.85546875" style="3" customWidth="1"/>
    <col min="5897" max="5897" width="13.28515625" style="3" customWidth="1"/>
    <col min="5898" max="5898" width="23.42578125" style="3" customWidth="1"/>
    <col min="5899" max="5899" width="16.7109375" style="3" customWidth="1"/>
    <col min="5900" max="5900" width="20" style="3" customWidth="1"/>
    <col min="5901" max="5901" width="12.5703125" style="3" customWidth="1"/>
    <col min="5902" max="5903" width="11.140625" style="3" customWidth="1"/>
    <col min="5904" max="5904" width="11" style="3" customWidth="1"/>
    <col min="5905" max="5905" width="12.28515625" style="3" customWidth="1"/>
    <col min="5906" max="5906" width="14.42578125" style="3" customWidth="1"/>
    <col min="5907" max="5907" width="9.140625" style="3"/>
    <col min="5908" max="5908" width="11.140625" style="3" customWidth="1"/>
    <col min="5909" max="5911" width="9.140625" style="3"/>
    <col min="5912" max="5912" width="12.42578125" style="3" customWidth="1"/>
    <col min="5913" max="5915" width="9.140625" style="3"/>
    <col min="5916" max="5916" width="11" style="3" customWidth="1"/>
    <col min="5917" max="5919" width="9.140625" style="3"/>
    <col min="5920" max="5920" width="11" style="3" customWidth="1"/>
    <col min="5921" max="5924" width="9.140625" style="3"/>
    <col min="5925" max="5926" width="9.140625" style="3" customWidth="1"/>
    <col min="5927" max="5927" width="9.7109375" style="3" customWidth="1"/>
    <col min="5928" max="5928" width="12.7109375" style="3" customWidth="1"/>
    <col min="5929" max="5929" width="9.85546875" style="3" customWidth="1"/>
    <col min="5930" max="5930" width="10.7109375" style="3" customWidth="1"/>
    <col min="5931" max="5931" width="12.5703125" style="3" customWidth="1"/>
    <col min="5932" max="5933" width="9.140625" style="3"/>
    <col min="5934" max="5934" width="16.28515625" style="3" customWidth="1"/>
    <col min="5935" max="5935" width="15.42578125" style="3" customWidth="1"/>
    <col min="5936" max="6133" width="9.140625" style="3"/>
    <col min="6134" max="6134" width="12.28515625" style="3" customWidth="1"/>
    <col min="6135" max="6137" width="9.28515625" style="3" customWidth="1"/>
    <col min="6138" max="6138" width="12.42578125" style="3" customWidth="1"/>
    <col min="6139" max="6139" width="21.7109375" style="3" customWidth="1"/>
    <col min="6140" max="6140" width="27.7109375" style="3" customWidth="1"/>
    <col min="6141" max="6141" width="16" style="3" customWidth="1"/>
    <col min="6142" max="6142" width="11" style="3" customWidth="1"/>
    <col min="6143" max="6143" width="11.85546875" style="3" customWidth="1"/>
    <col min="6144" max="6144" width="14.28515625" style="3" customWidth="1"/>
    <col min="6145" max="6145" width="12.5703125" style="3" customWidth="1"/>
    <col min="6146" max="6146" width="13.140625" style="3" customWidth="1"/>
    <col min="6147" max="6147" width="13" style="3" customWidth="1"/>
    <col min="6148" max="6148" width="16.42578125" style="3" customWidth="1"/>
    <col min="6149" max="6149" width="12.28515625" style="3" customWidth="1"/>
    <col min="6150" max="6150" width="17.7109375" style="3" customWidth="1"/>
    <col min="6151" max="6151" width="28.28515625" style="3" customWidth="1"/>
    <col min="6152" max="6152" width="14.85546875" style="3" customWidth="1"/>
    <col min="6153" max="6153" width="13.28515625" style="3" customWidth="1"/>
    <col min="6154" max="6154" width="23.42578125" style="3" customWidth="1"/>
    <col min="6155" max="6155" width="16.7109375" style="3" customWidth="1"/>
    <col min="6156" max="6156" width="20" style="3" customWidth="1"/>
    <col min="6157" max="6157" width="12.5703125" style="3" customWidth="1"/>
    <col min="6158" max="6159" width="11.140625" style="3" customWidth="1"/>
    <col min="6160" max="6160" width="11" style="3" customWidth="1"/>
    <col min="6161" max="6161" width="12.28515625" style="3" customWidth="1"/>
    <col min="6162" max="6162" width="14.42578125" style="3" customWidth="1"/>
    <col min="6163" max="6163" width="9.140625" style="3"/>
    <col min="6164" max="6164" width="11.140625" style="3" customWidth="1"/>
    <col min="6165" max="6167" width="9.140625" style="3"/>
    <col min="6168" max="6168" width="12.42578125" style="3" customWidth="1"/>
    <col min="6169" max="6171" width="9.140625" style="3"/>
    <col min="6172" max="6172" width="11" style="3" customWidth="1"/>
    <col min="6173" max="6175" width="9.140625" style="3"/>
    <col min="6176" max="6176" width="11" style="3" customWidth="1"/>
    <col min="6177" max="6180" width="9.140625" style="3"/>
    <col min="6181" max="6182" width="9.140625" style="3" customWidth="1"/>
    <col min="6183" max="6183" width="9.7109375" style="3" customWidth="1"/>
    <col min="6184" max="6184" width="12.7109375" style="3" customWidth="1"/>
    <col min="6185" max="6185" width="9.85546875" style="3" customWidth="1"/>
    <col min="6186" max="6186" width="10.7109375" style="3" customWidth="1"/>
    <col min="6187" max="6187" width="12.5703125" style="3" customWidth="1"/>
    <col min="6188" max="6189" width="9.140625" style="3"/>
    <col min="6190" max="6190" width="16.28515625" style="3" customWidth="1"/>
    <col min="6191" max="6191" width="15.42578125" style="3" customWidth="1"/>
    <col min="6192" max="6389" width="9.140625" style="3"/>
    <col min="6390" max="6390" width="12.28515625" style="3" customWidth="1"/>
    <col min="6391" max="6393" width="9.28515625" style="3" customWidth="1"/>
    <col min="6394" max="6394" width="12.42578125" style="3" customWidth="1"/>
    <col min="6395" max="6395" width="21.7109375" style="3" customWidth="1"/>
    <col min="6396" max="6396" width="27.7109375" style="3" customWidth="1"/>
    <col min="6397" max="6397" width="16" style="3" customWidth="1"/>
    <col min="6398" max="6398" width="11" style="3" customWidth="1"/>
    <col min="6399" max="6399" width="11.85546875" style="3" customWidth="1"/>
    <col min="6400" max="6400" width="14.28515625" style="3" customWidth="1"/>
    <col min="6401" max="6401" width="12.5703125" style="3" customWidth="1"/>
    <col min="6402" max="6402" width="13.140625" style="3" customWidth="1"/>
    <col min="6403" max="6403" width="13" style="3" customWidth="1"/>
    <col min="6404" max="6404" width="16.42578125" style="3" customWidth="1"/>
    <col min="6405" max="6405" width="12.28515625" style="3" customWidth="1"/>
    <col min="6406" max="6406" width="17.7109375" style="3" customWidth="1"/>
    <col min="6407" max="6407" width="28.28515625" style="3" customWidth="1"/>
    <col min="6408" max="6408" width="14.85546875" style="3" customWidth="1"/>
    <col min="6409" max="6409" width="13.28515625" style="3" customWidth="1"/>
    <col min="6410" max="6410" width="23.42578125" style="3" customWidth="1"/>
    <col min="6411" max="6411" width="16.7109375" style="3" customWidth="1"/>
    <col min="6412" max="6412" width="20" style="3" customWidth="1"/>
    <col min="6413" max="6413" width="12.5703125" style="3" customWidth="1"/>
    <col min="6414" max="6415" width="11.140625" style="3" customWidth="1"/>
    <col min="6416" max="6416" width="11" style="3" customWidth="1"/>
    <col min="6417" max="6417" width="12.28515625" style="3" customWidth="1"/>
    <col min="6418" max="6418" width="14.42578125" style="3" customWidth="1"/>
    <col min="6419" max="6419" width="9.140625" style="3"/>
    <col min="6420" max="6420" width="11.140625" style="3" customWidth="1"/>
    <col min="6421" max="6423" width="9.140625" style="3"/>
    <col min="6424" max="6424" width="12.42578125" style="3" customWidth="1"/>
    <col min="6425" max="6427" width="9.140625" style="3"/>
    <col min="6428" max="6428" width="11" style="3" customWidth="1"/>
    <col min="6429" max="6431" width="9.140625" style="3"/>
    <col min="6432" max="6432" width="11" style="3" customWidth="1"/>
    <col min="6433" max="6436" width="9.140625" style="3"/>
    <col min="6437" max="6438" width="9.140625" style="3" customWidth="1"/>
    <col min="6439" max="6439" width="9.7109375" style="3" customWidth="1"/>
    <col min="6440" max="6440" width="12.7109375" style="3" customWidth="1"/>
    <col min="6441" max="6441" width="9.85546875" style="3" customWidth="1"/>
    <col min="6442" max="6442" width="10.7109375" style="3" customWidth="1"/>
    <col min="6443" max="6443" width="12.5703125" style="3" customWidth="1"/>
    <col min="6444" max="6445" width="9.140625" style="3"/>
    <col min="6446" max="6446" width="16.28515625" style="3" customWidth="1"/>
    <col min="6447" max="6447" width="15.42578125" style="3" customWidth="1"/>
    <col min="6448" max="6645" width="9.140625" style="3"/>
    <col min="6646" max="6646" width="12.28515625" style="3" customWidth="1"/>
    <col min="6647" max="6649" width="9.28515625" style="3" customWidth="1"/>
    <col min="6650" max="6650" width="12.42578125" style="3" customWidth="1"/>
    <col min="6651" max="6651" width="21.7109375" style="3" customWidth="1"/>
    <col min="6652" max="6652" width="27.7109375" style="3" customWidth="1"/>
    <col min="6653" max="6653" width="16" style="3" customWidth="1"/>
    <col min="6654" max="6654" width="11" style="3" customWidth="1"/>
    <col min="6655" max="6655" width="11.85546875" style="3" customWidth="1"/>
    <col min="6656" max="6656" width="14.28515625" style="3" customWidth="1"/>
    <col min="6657" max="6657" width="12.5703125" style="3" customWidth="1"/>
    <col min="6658" max="6658" width="13.140625" style="3" customWidth="1"/>
    <col min="6659" max="6659" width="13" style="3" customWidth="1"/>
    <col min="6660" max="6660" width="16.42578125" style="3" customWidth="1"/>
    <col min="6661" max="6661" width="12.28515625" style="3" customWidth="1"/>
    <col min="6662" max="6662" width="17.7109375" style="3" customWidth="1"/>
    <col min="6663" max="6663" width="28.28515625" style="3" customWidth="1"/>
    <col min="6664" max="6664" width="14.85546875" style="3" customWidth="1"/>
    <col min="6665" max="6665" width="13.28515625" style="3" customWidth="1"/>
    <col min="6666" max="6666" width="23.42578125" style="3" customWidth="1"/>
    <col min="6667" max="6667" width="16.7109375" style="3" customWidth="1"/>
    <col min="6668" max="6668" width="20" style="3" customWidth="1"/>
    <col min="6669" max="6669" width="12.5703125" style="3" customWidth="1"/>
    <col min="6670" max="6671" width="11.140625" style="3" customWidth="1"/>
    <col min="6672" max="6672" width="11" style="3" customWidth="1"/>
    <col min="6673" max="6673" width="12.28515625" style="3" customWidth="1"/>
    <col min="6674" max="6674" width="14.42578125" style="3" customWidth="1"/>
    <col min="6675" max="6675" width="9.140625" style="3"/>
    <col min="6676" max="6676" width="11.140625" style="3" customWidth="1"/>
    <col min="6677" max="6679" width="9.140625" style="3"/>
    <col min="6680" max="6680" width="12.42578125" style="3" customWidth="1"/>
    <col min="6681" max="6683" width="9.140625" style="3"/>
    <col min="6684" max="6684" width="11" style="3" customWidth="1"/>
    <col min="6685" max="6687" width="9.140625" style="3"/>
    <col min="6688" max="6688" width="11" style="3" customWidth="1"/>
    <col min="6689" max="6692" width="9.140625" style="3"/>
    <col min="6693" max="6694" width="9.140625" style="3" customWidth="1"/>
    <col min="6695" max="6695" width="9.7109375" style="3" customWidth="1"/>
    <col min="6696" max="6696" width="12.7109375" style="3" customWidth="1"/>
    <col min="6697" max="6697" width="9.85546875" style="3" customWidth="1"/>
    <col min="6698" max="6698" width="10.7109375" style="3" customWidth="1"/>
    <col min="6699" max="6699" width="12.5703125" style="3" customWidth="1"/>
    <col min="6700" max="6701" width="9.140625" style="3"/>
    <col min="6702" max="6702" width="16.28515625" style="3" customWidth="1"/>
    <col min="6703" max="6703" width="15.42578125" style="3" customWidth="1"/>
    <col min="6704" max="6901" width="9.140625" style="3"/>
    <col min="6902" max="6902" width="12.28515625" style="3" customWidth="1"/>
    <col min="6903" max="6905" width="9.28515625" style="3" customWidth="1"/>
    <col min="6906" max="6906" width="12.42578125" style="3" customWidth="1"/>
    <col min="6907" max="6907" width="21.7109375" style="3" customWidth="1"/>
    <col min="6908" max="6908" width="27.7109375" style="3" customWidth="1"/>
    <col min="6909" max="6909" width="16" style="3" customWidth="1"/>
    <col min="6910" max="6910" width="11" style="3" customWidth="1"/>
    <col min="6911" max="6911" width="11.85546875" style="3" customWidth="1"/>
    <col min="6912" max="6912" width="14.28515625" style="3" customWidth="1"/>
    <col min="6913" max="6913" width="12.5703125" style="3" customWidth="1"/>
    <col min="6914" max="6914" width="13.140625" style="3" customWidth="1"/>
    <col min="6915" max="6915" width="13" style="3" customWidth="1"/>
    <col min="6916" max="6916" width="16.42578125" style="3" customWidth="1"/>
    <col min="6917" max="6917" width="12.28515625" style="3" customWidth="1"/>
    <col min="6918" max="6918" width="17.7109375" style="3" customWidth="1"/>
    <col min="6919" max="6919" width="28.28515625" style="3" customWidth="1"/>
    <col min="6920" max="6920" width="14.85546875" style="3" customWidth="1"/>
    <col min="6921" max="6921" width="13.28515625" style="3" customWidth="1"/>
    <col min="6922" max="6922" width="23.42578125" style="3" customWidth="1"/>
    <col min="6923" max="6923" width="16.7109375" style="3" customWidth="1"/>
    <col min="6924" max="6924" width="20" style="3" customWidth="1"/>
    <col min="6925" max="6925" width="12.5703125" style="3" customWidth="1"/>
    <col min="6926" max="6927" width="11.140625" style="3" customWidth="1"/>
    <col min="6928" max="6928" width="11" style="3" customWidth="1"/>
    <col min="6929" max="6929" width="12.28515625" style="3" customWidth="1"/>
    <col min="6930" max="6930" width="14.42578125" style="3" customWidth="1"/>
    <col min="6931" max="6931" width="9.140625" style="3"/>
    <col min="6932" max="6932" width="11.140625" style="3" customWidth="1"/>
    <col min="6933" max="6935" width="9.140625" style="3"/>
    <col min="6936" max="6936" width="12.42578125" style="3" customWidth="1"/>
    <col min="6937" max="6939" width="9.140625" style="3"/>
    <col min="6940" max="6940" width="11" style="3" customWidth="1"/>
    <col min="6941" max="6943" width="9.140625" style="3"/>
    <col min="6944" max="6944" width="11" style="3" customWidth="1"/>
    <col min="6945" max="6948" width="9.140625" style="3"/>
    <col min="6949" max="6950" width="9.140625" style="3" customWidth="1"/>
    <col min="6951" max="6951" width="9.7109375" style="3" customWidth="1"/>
    <col min="6952" max="6952" width="12.7109375" style="3" customWidth="1"/>
    <col min="6953" max="6953" width="9.85546875" style="3" customWidth="1"/>
    <col min="6954" max="6954" width="10.7109375" style="3" customWidth="1"/>
    <col min="6955" max="6955" width="12.5703125" style="3" customWidth="1"/>
    <col min="6956" max="6957" width="9.140625" style="3"/>
    <col min="6958" max="6958" width="16.28515625" style="3" customWidth="1"/>
    <col min="6959" max="6959" width="15.42578125" style="3" customWidth="1"/>
    <col min="6960" max="7157" width="9.140625" style="3"/>
    <col min="7158" max="7158" width="12.28515625" style="3" customWidth="1"/>
    <col min="7159" max="7161" width="9.28515625" style="3" customWidth="1"/>
    <col min="7162" max="7162" width="12.42578125" style="3" customWidth="1"/>
    <col min="7163" max="7163" width="21.7109375" style="3" customWidth="1"/>
    <col min="7164" max="7164" width="27.7109375" style="3" customWidth="1"/>
    <col min="7165" max="7165" width="16" style="3" customWidth="1"/>
    <col min="7166" max="7166" width="11" style="3" customWidth="1"/>
    <col min="7167" max="7167" width="11.85546875" style="3" customWidth="1"/>
    <col min="7168" max="7168" width="14.28515625" style="3" customWidth="1"/>
    <col min="7169" max="7169" width="12.5703125" style="3" customWidth="1"/>
    <col min="7170" max="7170" width="13.140625" style="3" customWidth="1"/>
    <col min="7171" max="7171" width="13" style="3" customWidth="1"/>
    <col min="7172" max="7172" width="16.42578125" style="3" customWidth="1"/>
    <col min="7173" max="7173" width="12.28515625" style="3" customWidth="1"/>
    <col min="7174" max="7174" width="17.7109375" style="3" customWidth="1"/>
    <col min="7175" max="7175" width="28.28515625" style="3" customWidth="1"/>
    <col min="7176" max="7176" width="14.85546875" style="3" customWidth="1"/>
    <col min="7177" max="7177" width="13.28515625" style="3" customWidth="1"/>
    <col min="7178" max="7178" width="23.42578125" style="3" customWidth="1"/>
    <col min="7179" max="7179" width="16.7109375" style="3" customWidth="1"/>
    <col min="7180" max="7180" width="20" style="3" customWidth="1"/>
    <col min="7181" max="7181" width="12.5703125" style="3" customWidth="1"/>
    <col min="7182" max="7183" width="11.140625" style="3" customWidth="1"/>
    <col min="7184" max="7184" width="11" style="3" customWidth="1"/>
    <col min="7185" max="7185" width="12.28515625" style="3" customWidth="1"/>
    <col min="7186" max="7186" width="14.42578125" style="3" customWidth="1"/>
    <col min="7187" max="7187" width="9.140625" style="3"/>
    <col min="7188" max="7188" width="11.140625" style="3" customWidth="1"/>
    <col min="7189" max="7191" width="9.140625" style="3"/>
    <col min="7192" max="7192" width="12.42578125" style="3" customWidth="1"/>
    <col min="7193" max="7195" width="9.140625" style="3"/>
    <col min="7196" max="7196" width="11" style="3" customWidth="1"/>
    <col min="7197" max="7199" width="9.140625" style="3"/>
    <col min="7200" max="7200" width="11" style="3" customWidth="1"/>
    <col min="7201" max="7204" width="9.140625" style="3"/>
    <col min="7205" max="7206" width="9.140625" style="3" customWidth="1"/>
    <col min="7207" max="7207" width="9.7109375" style="3" customWidth="1"/>
    <col min="7208" max="7208" width="12.7109375" style="3" customWidth="1"/>
    <col min="7209" max="7209" width="9.85546875" style="3" customWidth="1"/>
    <col min="7210" max="7210" width="10.7109375" style="3" customWidth="1"/>
    <col min="7211" max="7211" width="12.5703125" style="3" customWidth="1"/>
    <col min="7212" max="7213" width="9.140625" style="3"/>
    <col min="7214" max="7214" width="16.28515625" style="3" customWidth="1"/>
    <col min="7215" max="7215" width="15.42578125" style="3" customWidth="1"/>
    <col min="7216" max="7413" width="9.140625" style="3"/>
    <col min="7414" max="7414" width="12.28515625" style="3" customWidth="1"/>
    <col min="7415" max="7417" width="9.28515625" style="3" customWidth="1"/>
    <col min="7418" max="7418" width="12.42578125" style="3" customWidth="1"/>
    <col min="7419" max="7419" width="21.7109375" style="3" customWidth="1"/>
    <col min="7420" max="7420" width="27.7109375" style="3" customWidth="1"/>
    <col min="7421" max="7421" width="16" style="3" customWidth="1"/>
    <col min="7422" max="7422" width="11" style="3" customWidth="1"/>
    <col min="7423" max="7423" width="11.85546875" style="3" customWidth="1"/>
    <col min="7424" max="7424" width="14.28515625" style="3" customWidth="1"/>
    <col min="7425" max="7425" width="12.5703125" style="3" customWidth="1"/>
    <col min="7426" max="7426" width="13.140625" style="3" customWidth="1"/>
    <col min="7427" max="7427" width="13" style="3" customWidth="1"/>
    <col min="7428" max="7428" width="16.42578125" style="3" customWidth="1"/>
    <col min="7429" max="7429" width="12.28515625" style="3" customWidth="1"/>
    <col min="7430" max="7430" width="17.7109375" style="3" customWidth="1"/>
    <col min="7431" max="7431" width="28.28515625" style="3" customWidth="1"/>
    <col min="7432" max="7432" width="14.85546875" style="3" customWidth="1"/>
    <col min="7433" max="7433" width="13.28515625" style="3" customWidth="1"/>
    <col min="7434" max="7434" width="23.42578125" style="3" customWidth="1"/>
    <col min="7435" max="7435" width="16.7109375" style="3" customWidth="1"/>
    <col min="7436" max="7436" width="20" style="3" customWidth="1"/>
    <col min="7437" max="7437" width="12.5703125" style="3" customWidth="1"/>
    <col min="7438" max="7439" width="11.140625" style="3" customWidth="1"/>
    <col min="7440" max="7440" width="11" style="3" customWidth="1"/>
    <col min="7441" max="7441" width="12.28515625" style="3" customWidth="1"/>
    <col min="7442" max="7442" width="14.42578125" style="3" customWidth="1"/>
    <col min="7443" max="7443" width="9.140625" style="3"/>
    <col min="7444" max="7444" width="11.140625" style="3" customWidth="1"/>
    <col min="7445" max="7447" width="9.140625" style="3"/>
    <col min="7448" max="7448" width="12.42578125" style="3" customWidth="1"/>
    <col min="7449" max="7451" width="9.140625" style="3"/>
    <col min="7452" max="7452" width="11" style="3" customWidth="1"/>
    <col min="7453" max="7455" width="9.140625" style="3"/>
    <col min="7456" max="7456" width="11" style="3" customWidth="1"/>
    <col min="7457" max="7460" width="9.140625" style="3"/>
    <col min="7461" max="7462" width="9.140625" style="3" customWidth="1"/>
    <col min="7463" max="7463" width="9.7109375" style="3" customWidth="1"/>
    <col min="7464" max="7464" width="12.7109375" style="3" customWidth="1"/>
    <col min="7465" max="7465" width="9.85546875" style="3" customWidth="1"/>
    <col min="7466" max="7466" width="10.7109375" style="3" customWidth="1"/>
    <col min="7467" max="7467" width="12.5703125" style="3" customWidth="1"/>
    <col min="7468" max="7469" width="9.140625" style="3"/>
    <col min="7470" max="7470" width="16.28515625" style="3" customWidth="1"/>
    <col min="7471" max="7471" width="15.42578125" style="3" customWidth="1"/>
    <col min="7472" max="7669" width="9.140625" style="3"/>
    <col min="7670" max="7670" width="12.28515625" style="3" customWidth="1"/>
    <col min="7671" max="7673" width="9.28515625" style="3" customWidth="1"/>
    <col min="7674" max="7674" width="12.42578125" style="3" customWidth="1"/>
    <col min="7675" max="7675" width="21.7109375" style="3" customWidth="1"/>
    <col min="7676" max="7676" width="27.7109375" style="3" customWidth="1"/>
    <col min="7677" max="7677" width="16" style="3" customWidth="1"/>
    <col min="7678" max="7678" width="11" style="3" customWidth="1"/>
    <col min="7679" max="7679" width="11.85546875" style="3" customWidth="1"/>
    <col min="7680" max="7680" width="14.28515625" style="3" customWidth="1"/>
    <col min="7681" max="7681" width="12.5703125" style="3" customWidth="1"/>
    <col min="7682" max="7682" width="13.140625" style="3" customWidth="1"/>
    <col min="7683" max="7683" width="13" style="3" customWidth="1"/>
    <col min="7684" max="7684" width="16.42578125" style="3" customWidth="1"/>
    <col min="7685" max="7685" width="12.28515625" style="3" customWidth="1"/>
    <col min="7686" max="7686" width="17.7109375" style="3" customWidth="1"/>
    <col min="7687" max="7687" width="28.28515625" style="3" customWidth="1"/>
    <col min="7688" max="7688" width="14.85546875" style="3" customWidth="1"/>
    <col min="7689" max="7689" width="13.28515625" style="3" customWidth="1"/>
    <col min="7690" max="7690" width="23.42578125" style="3" customWidth="1"/>
    <col min="7691" max="7691" width="16.7109375" style="3" customWidth="1"/>
    <col min="7692" max="7692" width="20" style="3" customWidth="1"/>
    <col min="7693" max="7693" width="12.5703125" style="3" customWidth="1"/>
    <col min="7694" max="7695" width="11.140625" style="3" customWidth="1"/>
    <col min="7696" max="7696" width="11" style="3" customWidth="1"/>
    <col min="7697" max="7697" width="12.28515625" style="3" customWidth="1"/>
    <col min="7698" max="7698" width="14.42578125" style="3" customWidth="1"/>
    <col min="7699" max="7699" width="9.140625" style="3"/>
    <col min="7700" max="7700" width="11.140625" style="3" customWidth="1"/>
    <col min="7701" max="7703" width="9.140625" style="3"/>
    <col min="7704" max="7704" width="12.42578125" style="3" customWidth="1"/>
    <col min="7705" max="7707" width="9.140625" style="3"/>
    <col min="7708" max="7708" width="11" style="3" customWidth="1"/>
    <col min="7709" max="7711" width="9.140625" style="3"/>
    <col min="7712" max="7712" width="11" style="3" customWidth="1"/>
    <col min="7713" max="7716" width="9.140625" style="3"/>
    <col min="7717" max="7718" width="9.140625" style="3" customWidth="1"/>
    <col min="7719" max="7719" width="9.7109375" style="3" customWidth="1"/>
    <col min="7720" max="7720" width="12.7109375" style="3" customWidth="1"/>
    <col min="7721" max="7721" width="9.85546875" style="3" customWidth="1"/>
    <col min="7722" max="7722" width="10.7109375" style="3" customWidth="1"/>
    <col min="7723" max="7723" width="12.5703125" style="3" customWidth="1"/>
    <col min="7724" max="7725" width="9.140625" style="3"/>
    <col min="7726" max="7726" width="16.28515625" style="3" customWidth="1"/>
    <col min="7727" max="7727" width="15.42578125" style="3" customWidth="1"/>
    <col min="7728" max="7925" width="9.140625" style="3"/>
    <col min="7926" max="7926" width="12.28515625" style="3" customWidth="1"/>
    <col min="7927" max="7929" width="9.28515625" style="3" customWidth="1"/>
    <col min="7930" max="7930" width="12.42578125" style="3" customWidth="1"/>
    <col min="7931" max="7931" width="21.7109375" style="3" customWidth="1"/>
    <col min="7932" max="7932" width="27.7109375" style="3" customWidth="1"/>
    <col min="7933" max="7933" width="16" style="3" customWidth="1"/>
    <col min="7934" max="7934" width="11" style="3" customWidth="1"/>
    <col min="7935" max="7935" width="11.85546875" style="3" customWidth="1"/>
    <col min="7936" max="7936" width="14.28515625" style="3" customWidth="1"/>
    <col min="7937" max="7937" width="12.5703125" style="3" customWidth="1"/>
    <col min="7938" max="7938" width="13.140625" style="3" customWidth="1"/>
    <col min="7939" max="7939" width="13" style="3" customWidth="1"/>
    <col min="7940" max="7940" width="16.42578125" style="3" customWidth="1"/>
    <col min="7941" max="7941" width="12.28515625" style="3" customWidth="1"/>
    <col min="7942" max="7942" width="17.7109375" style="3" customWidth="1"/>
    <col min="7943" max="7943" width="28.28515625" style="3" customWidth="1"/>
    <col min="7944" max="7944" width="14.85546875" style="3" customWidth="1"/>
    <col min="7945" max="7945" width="13.28515625" style="3" customWidth="1"/>
    <col min="7946" max="7946" width="23.42578125" style="3" customWidth="1"/>
    <col min="7947" max="7947" width="16.7109375" style="3" customWidth="1"/>
    <col min="7948" max="7948" width="20" style="3" customWidth="1"/>
    <col min="7949" max="7949" width="12.5703125" style="3" customWidth="1"/>
    <col min="7950" max="7951" width="11.140625" style="3" customWidth="1"/>
    <col min="7952" max="7952" width="11" style="3" customWidth="1"/>
    <col min="7953" max="7953" width="12.28515625" style="3" customWidth="1"/>
    <col min="7954" max="7954" width="14.42578125" style="3" customWidth="1"/>
    <col min="7955" max="7955" width="9.140625" style="3"/>
    <col min="7956" max="7956" width="11.140625" style="3" customWidth="1"/>
    <col min="7957" max="7959" width="9.140625" style="3"/>
    <col min="7960" max="7960" width="12.42578125" style="3" customWidth="1"/>
    <col min="7961" max="7963" width="9.140625" style="3"/>
    <col min="7964" max="7964" width="11" style="3" customWidth="1"/>
    <col min="7965" max="7967" width="9.140625" style="3"/>
    <col min="7968" max="7968" width="11" style="3" customWidth="1"/>
    <col min="7969" max="7972" width="9.140625" style="3"/>
    <col min="7973" max="7974" width="9.140625" style="3" customWidth="1"/>
    <col min="7975" max="7975" width="9.7109375" style="3" customWidth="1"/>
    <col min="7976" max="7976" width="12.7109375" style="3" customWidth="1"/>
    <col min="7977" max="7977" width="9.85546875" style="3" customWidth="1"/>
    <col min="7978" max="7978" width="10.7109375" style="3" customWidth="1"/>
    <col min="7979" max="7979" width="12.5703125" style="3" customWidth="1"/>
    <col min="7980" max="7981" width="9.140625" style="3"/>
    <col min="7982" max="7982" width="16.28515625" style="3" customWidth="1"/>
    <col min="7983" max="7983" width="15.42578125" style="3" customWidth="1"/>
    <col min="7984" max="8181" width="9.140625" style="3"/>
    <col min="8182" max="8182" width="12.28515625" style="3" customWidth="1"/>
    <col min="8183" max="8185" width="9.28515625" style="3" customWidth="1"/>
    <col min="8186" max="8186" width="12.42578125" style="3" customWidth="1"/>
    <col min="8187" max="8187" width="21.7109375" style="3" customWidth="1"/>
    <col min="8188" max="8188" width="27.7109375" style="3" customWidth="1"/>
    <col min="8189" max="8189" width="16" style="3" customWidth="1"/>
    <col min="8190" max="8190" width="11" style="3" customWidth="1"/>
    <col min="8191" max="8191" width="11.85546875" style="3" customWidth="1"/>
    <col min="8192" max="8192" width="14.28515625" style="3" customWidth="1"/>
    <col min="8193" max="8193" width="12.5703125" style="3" customWidth="1"/>
    <col min="8194" max="8194" width="13.140625" style="3" customWidth="1"/>
    <col min="8195" max="8195" width="13" style="3" customWidth="1"/>
    <col min="8196" max="8196" width="16.42578125" style="3" customWidth="1"/>
    <col min="8197" max="8197" width="12.28515625" style="3" customWidth="1"/>
    <col min="8198" max="8198" width="17.7109375" style="3" customWidth="1"/>
    <col min="8199" max="8199" width="28.28515625" style="3" customWidth="1"/>
    <col min="8200" max="8200" width="14.85546875" style="3" customWidth="1"/>
    <col min="8201" max="8201" width="13.28515625" style="3" customWidth="1"/>
    <col min="8202" max="8202" width="23.42578125" style="3" customWidth="1"/>
    <col min="8203" max="8203" width="16.7109375" style="3" customWidth="1"/>
    <col min="8204" max="8204" width="20" style="3" customWidth="1"/>
    <col min="8205" max="8205" width="12.5703125" style="3" customWidth="1"/>
    <col min="8206" max="8207" width="11.140625" style="3" customWidth="1"/>
    <col min="8208" max="8208" width="11" style="3" customWidth="1"/>
    <col min="8209" max="8209" width="12.28515625" style="3" customWidth="1"/>
    <col min="8210" max="8210" width="14.42578125" style="3" customWidth="1"/>
    <col min="8211" max="8211" width="9.140625" style="3"/>
    <col min="8212" max="8212" width="11.140625" style="3" customWidth="1"/>
    <col min="8213" max="8215" width="9.140625" style="3"/>
    <col min="8216" max="8216" width="12.42578125" style="3" customWidth="1"/>
    <col min="8217" max="8219" width="9.140625" style="3"/>
    <col min="8220" max="8220" width="11" style="3" customWidth="1"/>
    <col min="8221" max="8223" width="9.140625" style="3"/>
    <col min="8224" max="8224" width="11" style="3" customWidth="1"/>
    <col min="8225" max="8228" width="9.140625" style="3"/>
    <col min="8229" max="8230" width="9.140625" style="3" customWidth="1"/>
    <col min="8231" max="8231" width="9.7109375" style="3" customWidth="1"/>
    <col min="8232" max="8232" width="12.7109375" style="3" customWidth="1"/>
    <col min="8233" max="8233" width="9.85546875" style="3" customWidth="1"/>
    <col min="8234" max="8234" width="10.7109375" style="3" customWidth="1"/>
    <col min="8235" max="8235" width="12.5703125" style="3" customWidth="1"/>
    <col min="8236" max="8237" width="9.140625" style="3"/>
    <col min="8238" max="8238" width="16.28515625" style="3" customWidth="1"/>
    <col min="8239" max="8239" width="15.42578125" style="3" customWidth="1"/>
    <col min="8240" max="8437" width="9.140625" style="3"/>
    <col min="8438" max="8438" width="12.28515625" style="3" customWidth="1"/>
    <col min="8439" max="8441" width="9.28515625" style="3" customWidth="1"/>
    <col min="8442" max="8442" width="12.42578125" style="3" customWidth="1"/>
    <col min="8443" max="8443" width="21.7109375" style="3" customWidth="1"/>
    <col min="8444" max="8444" width="27.7109375" style="3" customWidth="1"/>
    <col min="8445" max="8445" width="16" style="3" customWidth="1"/>
    <col min="8446" max="8446" width="11" style="3" customWidth="1"/>
    <col min="8447" max="8447" width="11.85546875" style="3" customWidth="1"/>
    <col min="8448" max="8448" width="14.28515625" style="3" customWidth="1"/>
    <col min="8449" max="8449" width="12.5703125" style="3" customWidth="1"/>
    <col min="8450" max="8450" width="13.140625" style="3" customWidth="1"/>
    <col min="8451" max="8451" width="13" style="3" customWidth="1"/>
    <col min="8452" max="8452" width="16.42578125" style="3" customWidth="1"/>
    <col min="8453" max="8453" width="12.28515625" style="3" customWidth="1"/>
    <col min="8454" max="8454" width="17.7109375" style="3" customWidth="1"/>
    <col min="8455" max="8455" width="28.28515625" style="3" customWidth="1"/>
    <col min="8456" max="8456" width="14.85546875" style="3" customWidth="1"/>
    <col min="8457" max="8457" width="13.28515625" style="3" customWidth="1"/>
    <col min="8458" max="8458" width="23.42578125" style="3" customWidth="1"/>
    <col min="8459" max="8459" width="16.7109375" style="3" customWidth="1"/>
    <col min="8460" max="8460" width="20" style="3" customWidth="1"/>
    <col min="8461" max="8461" width="12.5703125" style="3" customWidth="1"/>
    <col min="8462" max="8463" width="11.140625" style="3" customWidth="1"/>
    <col min="8464" max="8464" width="11" style="3" customWidth="1"/>
    <col min="8465" max="8465" width="12.28515625" style="3" customWidth="1"/>
    <col min="8466" max="8466" width="14.42578125" style="3" customWidth="1"/>
    <col min="8467" max="8467" width="9.140625" style="3"/>
    <col min="8468" max="8468" width="11.140625" style="3" customWidth="1"/>
    <col min="8469" max="8471" width="9.140625" style="3"/>
    <col min="8472" max="8472" width="12.42578125" style="3" customWidth="1"/>
    <col min="8473" max="8475" width="9.140625" style="3"/>
    <col min="8476" max="8476" width="11" style="3" customWidth="1"/>
    <col min="8477" max="8479" width="9.140625" style="3"/>
    <col min="8480" max="8480" width="11" style="3" customWidth="1"/>
    <col min="8481" max="8484" width="9.140625" style="3"/>
    <col min="8485" max="8486" width="9.140625" style="3" customWidth="1"/>
    <col min="8487" max="8487" width="9.7109375" style="3" customWidth="1"/>
    <col min="8488" max="8488" width="12.7109375" style="3" customWidth="1"/>
    <col min="8489" max="8489" width="9.85546875" style="3" customWidth="1"/>
    <col min="8490" max="8490" width="10.7109375" style="3" customWidth="1"/>
    <col min="8491" max="8491" width="12.5703125" style="3" customWidth="1"/>
    <col min="8492" max="8493" width="9.140625" style="3"/>
    <col min="8494" max="8494" width="16.28515625" style="3" customWidth="1"/>
    <col min="8495" max="8495" width="15.42578125" style="3" customWidth="1"/>
    <col min="8496" max="8693" width="9.140625" style="3"/>
    <col min="8694" max="8694" width="12.28515625" style="3" customWidth="1"/>
    <col min="8695" max="8697" width="9.28515625" style="3" customWidth="1"/>
    <col min="8698" max="8698" width="12.42578125" style="3" customWidth="1"/>
    <col min="8699" max="8699" width="21.7109375" style="3" customWidth="1"/>
    <col min="8700" max="8700" width="27.7109375" style="3" customWidth="1"/>
    <col min="8701" max="8701" width="16" style="3" customWidth="1"/>
    <col min="8702" max="8702" width="11" style="3" customWidth="1"/>
    <col min="8703" max="8703" width="11.85546875" style="3" customWidth="1"/>
    <col min="8704" max="8704" width="14.28515625" style="3" customWidth="1"/>
    <col min="8705" max="8705" width="12.5703125" style="3" customWidth="1"/>
    <col min="8706" max="8706" width="13.140625" style="3" customWidth="1"/>
    <col min="8707" max="8707" width="13" style="3" customWidth="1"/>
    <col min="8708" max="8708" width="16.42578125" style="3" customWidth="1"/>
    <col min="8709" max="8709" width="12.28515625" style="3" customWidth="1"/>
    <col min="8710" max="8710" width="17.7109375" style="3" customWidth="1"/>
    <col min="8711" max="8711" width="28.28515625" style="3" customWidth="1"/>
    <col min="8712" max="8712" width="14.85546875" style="3" customWidth="1"/>
    <col min="8713" max="8713" width="13.28515625" style="3" customWidth="1"/>
    <col min="8714" max="8714" width="23.42578125" style="3" customWidth="1"/>
    <col min="8715" max="8715" width="16.7109375" style="3" customWidth="1"/>
    <col min="8716" max="8716" width="20" style="3" customWidth="1"/>
    <col min="8717" max="8717" width="12.5703125" style="3" customWidth="1"/>
    <col min="8718" max="8719" width="11.140625" style="3" customWidth="1"/>
    <col min="8720" max="8720" width="11" style="3" customWidth="1"/>
    <col min="8721" max="8721" width="12.28515625" style="3" customWidth="1"/>
    <col min="8722" max="8722" width="14.42578125" style="3" customWidth="1"/>
    <col min="8723" max="8723" width="9.140625" style="3"/>
    <col min="8724" max="8724" width="11.140625" style="3" customWidth="1"/>
    <col min="8725" max="8727" width="9.140625" style="3"/>
    <col min="8728" max="8728" width="12.42578125" style="3" customWidth="1"/>
    <col min="8729" max="8731" width="9.140625" style="3"/>
    <col min="8732" max="8732" width="11" style="3" customWidth="1"/>
    <col min="8733" max="8735" width="9.140625" style="3"/>
    <col min="8736" max="8736" width="11" style="3" customWidth="1"/>
    <col min="8737" max="8740" width="9.140625" style="3"/>
    <col min="8741" max="8742" width="9.140625" style="3" customWidth="1"/>
    <col min="8743" max="8743" width="9.7109375" style="3" customWidth="1"/>
    <col min="8744" max="8744" width="12.7109375" style="3" customWidth="1"/>
    <col min="8745" max="8745" width="9.85546875" style="3" customWidth="1"/>
    <col min="8746" max="8746" width="10.7109375" style="3" customWidth="1"/>
    <col min="8747" max="8747" width="12.5703125" style="3" customWidth="1"/>
    <col min="8748" max="8749" width="9.140625" style="3"/>
    <col min="8750" max="8750" width="16.28515625" style="3" customWidth="1"/>
    <col min="8751" max="8751" width="15.42578125" style="3" customWidth="1"/>
    <col min="8752" max="8949" width="9.140625" style="3"/>
    <col min="8950" max="8950" width="12.28515625" style="3" customWidth="1"/>
    <col min="8951" max="8953" width="9.28515625" style="3" customWidth="1"/>
    <col min="8954" max="8954" width="12.42578125" style="3" customWidth="1"/>
    <col min="8955" max="8955" width="21.7109375" style="3" customWidth="1"/>
    <col min="8956" max="8956" width="27.7109375" style="3" customWidth="1"/>
    <col min="8957" max="8957" width="16" style="3" customWidth="1"/>
    <col min="8958" max="8958" width="11" style="3" customWidth="1"/>
    <col min="8959" max="8959" width="11.85546875" style="3" customWidth="1"/>
    <col min="8960" max="8960" width="14.28515625" style="3" customWidth="1"/>
    <col min="8961" max="8961" width="12.5703125" style="3" customWidth="1"/>
    <col min="8962" max="8962" width="13.140625" style="3" customWidth="1"/>
    <col min="8963" max="8963" width="13" style="3" customWidth="1"/>
    <col min="8964" max="8964" width="16.42578125" style="3" customWidth="1"/>
    <col min="8965" max="8965" width="12.28515625" style="3" customWidth="1"/>
    <col min="8966" max="8966" width="17.7109375" style="3" customWidth="1"/>
    <col min="8967" max="8967" width="28.28515625" style="3" customWidth="1"/>
    <col min="8968" max="8968" width="14.85546875" style="3" customWidth="1"/>
    <col min="8969" max="8969" width="13.28515625" style="3" customWidth="1"/>
    <col min="8970" max="8970" width="23.42578125" style="3" customWidth="1"/>
    <col min="8971" max="8971" width="16.7109375" style="3" customWidth="1"/>
    <col min="8972" max="8972" width="20" style="3" customWidth="1"/>
    <col min="8973" max="8973" width="12.5703125" style="3" customWidth="1"/>
    <col min="8974" max="8975" width="11.140625" style="3" customWidth="1"/>
    <col min="8976" max="8976" width="11" style="3" customWidth="1"/>
    <col min="8977" max="8977" width="12.28515625" style="3" customWidth="1"/>
    <col min="8978" max="8978" width="14.42578125" style="3" customWidth="1"/>
    <col min="8979" max="8979" width="9.140625" style="3"/>
    <col min="8980" max="8980" width="11.140625" style="3" customWidth="1"/>
    <col min="8981" max="8983" width="9.140625" style="3"/>
    <col min="8984" max="8984" width="12.42578125" style="3" customWidth="1"/>
    <col min="8985" max="8987" width="9.140625" style="3"/>
    <col min="8988" max="8988" width="11" style="3" customWidth="1"/>
    <col min="8989" max="8991" width="9.140625" style="3"/>
    <col min="8992" max="8992" width="11" style="3" customWidth="1"/>
    <col min="8993" max="8996" width="9.140625" style="3"/>
    <col min="8997" max="8998" width="9.140625" style="3" customWidth="1"/>
    <col min="8999" max="8999" width="9.7109375" style="3" customWidth="1"/>
    <col min="9000" max="9000" width="12.7109375" style="3" customWidth="1"/>
    <col min="9001" max="9001" width="9.85546875" style="3" customWidth="1"/>
    <col min="9002" max="9002" width="10.7109375" style="3" customWidth="1"/>
    <col min="9003" max="9003" width="12.5703125" style="3" customWidth="1"/>
    <col min="9004" max="9005" width="9.140625" style="3"/>
    <col min="9006" max="9006" width="16.28515625" style="3" customWidth="1"/>
    <col min="9007" max="9007" width="15.42578125" style="3" customWidth="1"/>
    <col min="9008" max="9205" width="9.140625" style="3"/>
    <col min="9206" max="9206" width="12.28515625" style="3" customWidth="1"/>
    <col min="9207" max="9209" width="9.28515625" style="3" customWidth="1"/>
    <col min="9210" max="9210" width="12.42578125" style="3" customWidth="1"/>
    <col min="9211" max="9211" width="21.7109375" style="3" customWidth="1"/>
    <col min="9212" max="9212" width="27.7109375" style="3" customWidth="1"/>
    <col min="9213" max="9213" width="16" style="3" customWidth="1"/>
    <col min="9214" max="9214" width="11" style="3" customWidth="1"/>
    <col min="9215" max="9215" width="11.85546875" style="3" customWidth="1"/>
    <col min="9216" max="9216" width="14.28515625" style="3" customWidth="1"/>
    <col min="9217" max="9217" width="12.5703125" style="3" customWidth="1"/>
    <col min="9218" max="9218" width="13.140625" style="3" customWidth="1"/>
    <col min="9219" max="9219" width="13" style="3" customWidth="1"/>
    <col min="9220" max="9220" width="16.42578125" style="3" customWidth="1"/>
    <col min="9221" max="9221" width="12.28515625" style="3" customWidth="1"/>
    <col min="9222" max="9222" width="17.7109375" style="3" customWidth="1"/>
    <col min="9223" max="9223" width="28.28515625" style="3" customWidth="1"/>
    <col min="9224" max="9224" width="14.85546875" style="3" customWidth="1"/>
    <col min="9225" max="9225" width="13.28515625" style="3" customWidth="1"/>
    <col min="9226" max="9226" width="23.42578125" style="3" customWidth="1"/>
    <col min="9227" max="9227" width="16.7109375" style="3" customWidth="1"/>
    <col min="9228" max="9228" width="20" style="3" customWidth="1"/>
    <col min="9229" max="9229" width="12.5703125" style="3" customWidth="1"/>
    <col min="9230" max="9231" width="11.140625" style="3" customWidth="1"/>
    <col min="9232" max="9232" width="11" style="3" customWidth="1"/>
    <col min="9233" max="9233" width="12.28515625" style="3" customWidth="1"/>
    <col min="9234" max="9234" width="14.42578125" style="3" customWidth="1"/>
    <col min="9235" max="9235" width="9.140625" style="3"/>
    <col min="9236" max="9236" width="11.140625" style="3" customWidth="1"/>
    <col min="9237" max="9239" width="9.140625" style="3"/>
    <col min="9240" max="9240" width="12.42578125" style="3" customWidth="1"/>
    <col min="9241" max="9243" width="9.140625" style="3"/>
    <col min="9244" max="9244" width="11" style="3" customWidth="1"/>
    <col min="9245" max="9247" width="9.140625" style="3"/>
    <col min="9248" max="9248" width="11" style="3" customWidth="1"/>
    <col min="9249" max="9252" width="9.140625" style="3"/>
    <col min="9253" max="9254" width="9.140625" style="3" customWidth="1"/>
    <col min="9255" max="9255" width="9.7109375" style="3" customWidth="1"/>
    <col min="9256" max="9256" width="12.7109375" style="3" customWidth="1"/>
    <col min="9257" max="9257" width="9.85546875" style="3" customWidth="1"/>
    <col min="9258" max="9258" width="10.7109375" style="3" customWidth="1"/>
    <col min="9259" max="9259" width="12.5703125" style="3" customWidth="1"/>
    <col min="9260" max="9261" width="9.140625" style="3"/>
    <col min="9262" max="9262" width="16.28515625" style="3" customWidth="1"/>
    <col min="9263" max="9263" width="15.42578125" style="3" customWidth="1"/>
    <col min="9264" max="9461" width="9.140625" style="3"/>
    <col min="9462" max="9462" width="12.28515625" style="3" customWidth="1"/>
    <col min="9463" max="9465" width="9.28515625" style="3" customWidth="1"/>
    <col min="9466" max="9466" width="12.42578125" style="3" customWidth="1"/>
    <col min="9467" max="9467" width="21.7109375" style="3" customWidth="1"/>
    <col min="9468" max="9468" width="27.7109375" style="3" customWidth="1"/>
    <col min="9469" max="9469" width="16" style="3" customWidth="1"/>
    <col min="9470" max="9470" width="11" style="3" customWidth="1"/>
    <col min="9471" max="9471" width="11.85546875" style="3" customWidth="1"/>
    <col min="9472" max="9472" width="14.28515625" style="3" customWidth="1"/>
    <col min="9473" max="9473" width="12.5703125" style="3" customWidth="1"/>
    <col min="9474" max="9474" width="13.140625" style="3" customWidth="1"/>
    <col min="9475" max="9475" width="13" style="3" customWidth="1"/>
    <col min="9476" max="9476" width="16.42578125" style="3" customWidth="1"/>
    <col min="9477" max="9477" width="12.28515625" style="3" customWidth="1"/>
    <col min="9478" max="9478" width="17.7109375" style="3" customWidth="1"/>
    <col min="9479" max="9479" width="28.28515625" style="3" customWidth="1"/>
    <col min="9480" max="9480" width="14.85546875" style="3" customWidth="1"/>
    <col min="9481" max="9481" width="13.28515625" style="3" customWidth="1"/>
    <col min="9482" max="9482" width="23.42578125" style="3" customWidth="1"/>
    <col min="9483" max="9483" width="16.7109375" style="3" customWidth="1"/>
    <col min="9484" max="9484" width="20" style="3" customWidth="1"/>
    <col min="9485" max="9485" width="12.5703125" style="3" customWidth="1"/>
    <col min="9486" max="9487" width="11.140625" style="3" customWidth="1"/>
    <col min="9488" max="9488" width="11" style="3" customWidth="1"/>
    <col min="9489" max="9489" width="12.28515625" style="3" customWidth="1"/>
    <col min="9490" max="9490" width="14.42578125" style="3" customWidth="1"/>
    <col min="9491" max="9491" width="9.140625" style="3"/>
    <col min="9492" max="9492" width="11.140625" style="3" customWidth="1"/>
    <col min="9493" max="9495" width="9.140625" style="3"/>
    <col min="9496" max="9496" width="12.42578125" style="3" customWidth="1"/>
    <col min="9497" max="9499" width="9.140625" style="3"/>
    <col min="9500" max="9500" width="11" style="3" customWidth="1"/>
    <col min="9501" max="9503" width="9.140625" style="3"/>
    <col min="9504" max="9504" width="11" style="3" customWidth="1"/>
    <col min="9505" max="9508" width="9.140625" style="3"/>
    <col min="9509" max="9510" width="9.140625" style="3" customWidth="1"/>
    <col min="9511" max="9511" width="9.7109375" style="3" customWidth="1"/>
    <col min="9512" max="9512" width="12.7109375" style="3" customWidth="1"/>
    <col min="9513" max="9513" width="9.85546875" style="3" customWidth="1"/>
    <col min="9514" max="9514" width="10.7109375" style="3" customWidth="1"/>
    <col min="9515" max="9515" width="12.5703125" style="3" customWidth="1"/>
    <col min="9516" max="9517" width="9.140625" style="3"/>
    <col min="9518" max="9518" width="16.28515625" style="3" customWidth="1"/>
    <col min="9519" max="9519" width="15.42578125" style="3" customWidth="1"/>
    <col min="9520" max="9717" width="9.140625" style="3"/>
    <col min="9718" max="9718" width="12.28515625" style="3" customWidth="1"/>
    <col min="9719" max="9721" width="9.28515625" style="3" customWidth="1"/>
    <col min="9722" max="9722" width="12.42578125" style="3" customWidth="1"/>
    <col min="9723" max="9723" width="21.7109375" style="3" customWidth="1"/>
    <col min="9724" max="9724" width="27.7109375" style="3" customWidth="1"/>
    <col min="9725" max="9725" width="16" style="3" customWidth="1"/>
    <col min="9726" max="9726" width="11" style="3" customWidth="1"/>
    <col min="9727" max="9727" width="11.85546875" style="3" customWidth="1"/>
    <col min="9728" max="9728" width="14.28515625" style="3" customWidth="1"/>
    <col min="9729" max="9729" width="12.5703125" style="3" customWidth="1"/>
    <col min="9730" max="9730" width="13.140625" style="3" customWidth="1"/>
    <col min="9731" max="9731" width="13" style="3" customWidth="1"/>
    <col min="9732" max="9732" width="16.42578125" style="3" customWidth="1"/>
    <col min="9733" max="9733" width="12.28515625" style="3" customWidth="1"/>
    <col min="9734" max="9734" width="17.7109375" style="3" customWidth="1"/>
    <col min="9735" max="9735" width="28.28515625" style="3" customWidth="1"/>
    <col min="9736" max="9736" width="14.85546875" style="3" customWidth="1"/>
    <col min="9737" max="9737" width="13.28515625" style="3" customWidth="1"/>
    <col min="9738" max="9738" width="23.42578125" style="3" customWidth="1"/>
    <col min="9739" max="9739" width="16.7109375" style="3" customWidth="1"/>
    <col min="9740" max="9740" width="20" style="3" customWidth="1"/>
    <col min="9741" max="9741" width="12.5703125" style="3" customWidth="1"/>
    <col min="9742" max="9743" width="11.140625" style="3" customWidth="1"/>
    <col min="9744" max="9744" width="11" style="3" customWidth="1"/>
    <col min="9745" max="9745" width="12.28515625" style="3" customWidth="1"/>
    <col min="9746" max="9746" width="14.42578125" style="3" customWidth="1"/>
    <col min="9747" max="9747" width="9.140625" style="3"/>
    <col min="9748" max="9748" width="11.140625" style="3" customWidth="1"/>
    <col min="9749" max="9751" width="9.140625" style="3"/>
    <col min="9752" max="9752" width="12.42578125" style="3" customWidth="1"/>
    <col min="9753" max="9755" width="9.140625" style="3"/>
    <col min="9756" max="9756" width="11" style="3" customWidth="1"/>
    <col min="9757" max="9759" width="9.140625" style="3"/>
    <col min="9760" max="9760" width="11" style="3" customWidth="1"/>
    <col min="9761" max="9764" width="9.140625" style="3"/>
    <col min="9765" max="9766" width="9.140625" style="3" customWidth="1"/>
    <col min="9767" max="9767" width="9.7109375" style="3" customWidth="1"/>
    <col min="9768" max="9768" width="12.7109375" style="3" customWidth="1"/>
    <col min="9769" max="9769" width="9.85546875" style="3" customWidth="1"/>
    <col min="9770" max="9770" width="10.7109375" style="3" customWidth="1"/>
    <col min="9771" max="9771" width="12.5703125" style="3" customWidth="1"/>
    <col min="9772" max="9773" width="9.140625" style="3"/>
    <col min="9774" max="9774" width="16.28515625" style="3" customWidth="1"/>
    <col min="9775" max="9775" width="15.42578125" style="3" customWidth="1"/>
    <col min="9776" max="9973" width="9.140625" style="3"/>
    <col min="9974" max="9974" width="12.28515625" style="3" customWidth="1"/>
    <col min="9975" max="9977" width="9.28515625" style="3" customWidth="1"/>
    <col min="9978" max="9978" width="12.42578125" style="3" customWidth="1"/>
    <col min="9979" max="9979" width="21.7109375" style="3" customWidth="1"/>
    <col min="9980" max="9980" width="27.7109375" style="3" customWidth="1"/>
    <col min="9981" max="9981" width="16" style="3" customWidth="1"/>
    <col min="9982" max="9982" width="11" style="3" customWidth="1"/>
    <col min="9983" max="9983" width="11.85546875" style="3" customWidth="1"/>
    <col min="9984" max="9984" width="14.28515625" style="3" customWidth="1"/>
    <col min="9985" max="9985" width="12.5703125" style="3" customWidth="1"/>
    <col min="9986" max="9986" width="13.140625" style="3" customWidth="1"/>
    <col min="9987" max="9987" width="13" style="3" customWidth="1"/>
    <col min="9988" max="9988" width="16.42578125" style="3" customWidth="1"/>
    <col min="9989" max="9989" width="12.28515625" style="3" customWidth="1"/>
    <col min="9990" max="9990" width="17.7109375" style="3" customWidth="1"/>
    <col min="9991" max="9991" width="28.28515625" style="3" customWidth="1"/>
    <col min="9992" max="9992" width="14.85546875" style="3" customWidth="1"/>
    <col min="9993" max="9993" width="13.28515625" style="3" customWidth="1"/>
    <col min="9994" max="9994" width="23.42578125" style="3" customWidth="1"/>
    <col min="9995" max="9995" width="16.7109375" style="3" customWidth="1"/>
    <col min="9996" max="9996" width="20" style="3" customWidth="1"/>
    <col min="9997" max="9997" width="12.5703125" style="3" customWidth="1"/>
    <col min="9998" max="9999" width="11.140625" style="3" customWidth="1"/>
    <col min="10000" max="10000" width="11" style="3" customWidth="1"/>
    <col min="10001" max="10001" width="12.28515625" style="3" customWidth="1"/>
    <col min="10002" max="10002" width="14.42578125" style="3" customWidth="1"/>
    <col min="10003" max="10003" width="9.140625" style="3"/>
    <col min="10004" max="10004" width="11.140625" style="3" customWidth="1"/>
    <col min="10005" max="10007" width="9.140625" style="3"/>
    <col min="10008" max="10008" width="12.42578125" style="3" customWidth="1"/>
    <col min="10009" max="10011" width="9.140625" style="3"/>
    <col min="10012" max="10012" width="11" style="3" customWidth="1"/>
    <col min="10013" max="10015" width="9.140625" style="3"/>
    <col min="10016" max="10016" width="11" style="3" customWidth="1"/>
    <col min="10017" max="10020" width="9.140625" style="3"/>
    <col min="10021" max="10022" width="9.140625" style="3" customWidth="1"/>
    <col min="10023" max="10023" width="9.7109375" style="3" customWidth="1"/>
    <col min="10024" max="10024" width="12.7109375" style="3" customWidth="1"/>
    <col min="10025" max="10025" width="9.85546875" style="3" customWidth="1"/>
    <col min="10026" max="10026" width="10.7109375" style="3" customWidth="1"/>
    <col min="10027" max="10027" width="12.5703125" style="3" customWidth="1"/>
    <col min="10028" max="10029" width="9.140625" style="3"/>
    <col min="10030" max="10030" width="16.28515625" style="3" customWidth="1"/>
    <col min="10031" max="10031" width="15.42578125" style="3" customWidth="1"/>
    <col min="10032" max="10229" width="9.140625" style="3"/>
    <col min="10230" max="10230" width="12.28515625" style="3" customWidth="1"/>
    <col min="10231" max="10233" width="9.28515625" style="3" customWidth="1"/>
    <col min="10234" max="10234" width="12.42578125" style="3" customWidth="1"/>
    <col min="10235" max="10235" width="21.7109375" style="3" customWidth="1"/>
    <col min="10236" max="10236" width="27.7109375" style="3" customWidth="1"/>
    <col min="10237" max="10237" width="16" style="3" customWidth="1"/>
    <col min="10238" max="10238" width="11" style="3" customWidth="1"/>
    <col min="10239" max="10239" width="11.85546875" style="3" customWidth="1"/>
    <col min="10240" max="10240" width="14.28515625" style="3" customWidth="1"/>
    <col min="10241" max="10241" width="12.5703125" style="3" customWidth="1"/>
    <col min="10242" max="10242" width="13.140625" style="3" customWidth="1"/>
    <col min="10243" max="10243" width="13" style="3" customWidth="1"/>
    <col min="10244" max="10244" width="16.42578125" style="3" customWidth="1"/>
    <col min="10245" max="10245" width="12.28515625" style="3" customWidth="1"/>
    <col min="10246" max="10246" width="17.7109375" style="3" customWidth="1"/>
    <col min="10247" max="10247" width="28.28515625" style="3" customWidth="1"/>
    <col min="10248" max="10248" width="14.85546875" style="3" customWidth="1"/>
    <col min="10249" max="10249" width="13.28515625" style="3" customWidth="1"/>
    <col min="10250" max="10250" width="23.42578125" style="3" customWidth="1"/>
    <col min="10251" max="10251" width="16.7109375" style="3" customWidth="1"/>
    <col min="10252" max="10252" width="20" style="3" customWidth="1"/>
    <col min="10253" max="10253" width="12.5703125" style="3" customWidth="1"/>
    <col min="10254" max="10255" width="11.140625" style="3" customWidth="1"/>
    <col min="10256" max="10256" width="11" style="3" customWidth="1"/>
    <col min="10257" max="10257" width="12.28515625" style="3" customWidth="1"/>
    <col min="10258" max="10258" width="14.42578125" style="3" customWidth="1"/>
    <col min="10259" max="10259" width="9.140625" style="3"/>
    <col min="10260" max="10260" width="11.140625" style="3" customWidth="1"/>
    <col min="10261" max="10263" width="9.140625" style="3"/>
    <col min="10264" max="10264" width="12.42578125" style="3" customWidth="1"/>
    <col min="10265" max="10267" width="9.140625" style="3"/>
    <col min="10268" max="10268" width="11" style="3" customWidth="1"/>
    <col min="10269" max="10271" width="9.140625" style="3"/>
    <col min="10272" max="10272" width="11" style="3" customWidth="1"/>
    <col min="10273" max="10276" width="9.140625" style="3"/>
    <col min="10277" max="10278" width="9.140625" style="3" customWidth="1"/>
    <col min="10279" max="10279" width="9.7109375" style="3" customWidth="1"/>
    <col min="10280" max="10280" width="12.7109375" style="3" customWidth="1"/>
    <col min="10281" max="10281" width="9.85546875" style="3" customWidth="1"/>
    <col min="10282" max="10282" width="10.7109375" style="3" customWidth="1"/>
    <col min="10283" max="10283" width="12.5703125" style="3" customWidth="1"/>
    <col min="10284" max="10285" width="9.140625" style="3"/>
    <col min="10286" max="10286" width="16.28515625" style="3" customWidth="1"/>
    <col min="10287" max="10287" width="15.42578125" style="3" customWidth="1"/>
    <col min="10288" max="10485" width="9.140625" style="3"/>
    <col min="10486" max="10486" width="12.28515625" style="3" customWidth="1"/>
    <col min="10487" max="10489" width="9.28515625" style="3" customWidth="1"/>
    <col min="10490" max="10490" width="12.42578125" style="3" customWidth="1"/>
    <col min="10491" max="10491" width="21.7109375" style="3" customWidth="1"/>
    <col min="10492" max="10492" width="27.7109375" style="3" customWidth="1"/>
    <col min="10493" max="10493" width="16" style="3" customWidth="1"/>
    <col min="10494" max="10494" width="11" style="3" customWidth="1"/>
    <col min="10495" max="10495" width="11.85546875" style="3" customWidth="1"/>
    <col min="10496" max="10496" width="14.28515625" style="3" customWidth="1"/>
    <col min="10497" max="10497" width="12.5703125" style="3" customWidth="1"/>
    <col min="10498" max="10498" width="13.140625" style="3" customWidth="1"/>
    <col min="10499" max="10499" width="13" style="3" customWidth="1"/>
    <col min="10500" max="10500" width="16.42578125" style="3" customWidth="1"/>
    <col min="10501" max="10501" width="12.28515625" style="3" customWidth="1"/>
    <col min="10502" max="10502" width="17.7109375" style="3" customWidth="1"/>
    <col min="10503" max="10503" width="28.28515625" style="3" customWidth="1"/>
    <col min="10504" max="10504" width="14.85546875" style="3" customWidth="1"/>
    <col min="10505" max="10505" width="13.28515625" style="3" customWidth="1"/>
    <col min="10506" max="10506" width="23.42578125" style="3" customWidth="1"/>
    <col min="10507" max="10507" width="16.7109375" style="3" customWidth="1"/>
    <col min="10508" max="10508" width="20" style="3" customWidth="1"/>
    <col min="10509" max="10509" width="12.5703125" style="3" customWidth="1"/>
    <col min="10510" max="10511" width="11.140625" style="3" customWidth="1"/>
    <col min="10512" max="10512" width="11" style="3" customWidth="1"/>
    <col min="10513" max="10513" width="12.28515625" style="3" customWidth="1"/>
    <col min="10514" max="10514" width="14.42578125" style="3" customWidth="1"/>
    <col min="10515" max="10515" width="9.140625" style="3"/>
    <col min="10516" max="10516" width="11.140625" style="3" customWidth="1"/>
    <col min="10517" max="10519" width="9.140625" style="3"/>
    <col min="10520" max="10520" width="12.42578125" style="3" customWidth="1"/>
    <col min="10521" max="10523" width="9.140625" style="3"/>
    <col min="10524" max="10524" width="11" style="3" customWidth="1"/>
    <col min="10525" max="10527" width="9.140625" style="3"/>
    <col min="10528" max="10528" width="11" style="3" customWidth="1"/>
    <col min="10529" max="10532" width="9.140625" style="3"/>
    <col min="10533" max="10534" width="9.140625" style="3" customWidth="1"/>
    <col min="10535" max="10535" width="9.7109375" style="3" customWidth="1"/>
    <col min="10536" max="10536" width="12.7109375" style="3" customWidth="1"/>
    <col min="10537" max="10537" width="9.85546875" style="3" customWidth="1"/>
    <col min="10538" max="10538" width="10.7109375" style="3" customWidth="1"/>
    <col min="10539" max="10539" width="12.5703125" style="3" customWidth="1"/>
    <col min="10540" max="10541" width="9.140625" style="3"/>
    <col min="10542" max="10542" width="16.28515625" style="3" customWidth="1"/>
    <col min="10543" max="10543" width="15.42578125" style="3" customWidth="1"/>
    <col min="10544" max="10741" width="9.140625" style="3"/>
    <col min="10742" max="10742" width="12.28515625" style="3" customWidth="1"/>
    <col min="10743" max="10745" width="9.28515625" style="3" customWidth="1"/>
    <col min="10746" max="10746" width="12.42578125" style="3" customWidth="1"/>
    <col min="10747" max="10747" width="21.7109375" style="3" customWidth="1"/>
    <col min="10748" max="10748" width="27.7109375" style="3" customWidth="1"/>
    <col min="10749" max="10749" width="16" style="3" customWidth="1"/>
    <col min="10750" max="10750" width="11" style="3" customWidth="1"/>
    <col min="10751" max="10751" width="11.85546875" style="3" customWidth="1"/>
    <col min="10752" max="10752" width="14.28515625" style="3" customWidth="1"/>
    <col min="10753" max="10753" width="12.5703125" style="3" customWidth="1"/>
    <col min="10754" max="10754" width="13.140625" style="3" customWidth="1"/>
    <col min="10755" max="10755" width="13" style="3" customWidth="1"/>
    <col min="10756" max="10756" width="16.42578125" style="3" customWidth="1"/>
    <col min="10757" max="10757" width="12.28515625" style="3" customWidth="1"/>
    <col min="10758" max="10758" width="17.7109375" style="3" customWidth="1"/>
    <col min="10759" max="10759" width="28.28515625" style="3" customWidth="1"/>
    <col min="10760" max="10760" width="14.85546875" style="3" customWidth="1"/>
    <col min="10761" max="10761" width="13.28515625" style="3" customWidth="1"/>
    <col min="10762" max="10762" width="23.42578125" style="3" customWidth="1"/>
    <col min="10763" max="10763" width="16.7109375" style="3" customWidth="1"/>
    <col min="10764" max="10764" width="20" style="3" customWidth="1"/>
    <col min="10765" max="10765" width="12.5703125" style="3" customWidth="1"/>
    <col min="10766" max="10767" width="11.140625" style="3" customWidth="1"/>
    <col min="10768" max="10768" width="11" style="3" customWidth="1"/>
    <col min="10769" max="10769" width="12.28515625" style="3" customWidth="1"/>
    <col min="10770" max="10770" width="14.42578125" style="3" customWidth="1"/>
    <col min="10771" max="10771" width="9.140625" style="3"/>
    <col min="10772" max="10772" width="11.140625" style="3" customWidth="1"/>
    <col min="10773" max="10775" width="9.140625" style="3"/>
    <col min="10776" max="10776" width="12.42578125" style="3" customWidth="1"/>
    <col min="10777" max="10779" width="9.140625" style="3"/>
    <col min="10780" max="10780" width="11" style="3" customWidth="1"/>
    <col min="10781" max="10783" width="9.140625" style="3"/>
    <col min="10784" max="10784" width="11" style="3" customWidth="1"/>
    <col min="10785" max="10788" width="9.140625" style="3"/>
    <col min="10789" max="10790" width="9.140625" style="3" customWidth="1"/>
    <col min="10791" max="10791" width="9.7109375" style="3" customWidth="1"/>
    <col min="10792" max="10792" width="12.7109375" style="3" customWidth="1"/>
    <col min="10793" max="10793" width="9.85546875" style="3" customWidth="1"/>
    <col min="10794" max="10794" width="10.7109375" style="3" customWidth="1"/>
    <col min="10795" max="10795" width="12.5703125" style="3" customWidth="1"/>
    <col min="10796" max="10797" width="9.140625" style="3"/>
    <col min="10798" max="10798" width="16.28515625" style="3" customWidth="1"/>
    <col min="10799" max="10799" width="15.42578125" style="3" customWidth="1"/>
    <col min="10800" max="10997" width="9.140625" style="3"/>
    <col min="10998" max="10998" width="12.28515625" style="3" customWidth="1"/>
    <col min="10999" max="11001" width="9.28515625" style="3" customWidth="1"/>
    <col min="11002" max="11002" width="12.42578125" style="3" customWidth="1"/>
    <col min="11003" max="11003" width="21.7109375" style="3" customWidth="1"/>
    <col min="11004" max="11004" width="27.7109375" style="3" customWidth="1"/>
    <col min="11005" max="11005" width="16" style="3" customWidth="1"/>
    <col min="11006" max="11006" width="11" style="3" customWidth="1"/>
    <col min="11007" max="11007" width="11.85546875" style="3" customWidth="1"/>
    <col min="11008" max="11008" width="14.28515625" style="3" customWidth="1"/>
    <col min="11009" max="11009" width="12.5703125" style="3" customWidth="1"/>
    <col min="11010" max="11010" width="13.140625" style="3" customWidth="1"/>
    <col min="11011" max="11011" width="13" style="3" customWidth="1"/>
    <col min="11012" max="11012" width="16.42578125" style="3" customWidth="1"/>
    <col min="11013" max="11013" width="12.28515625" style="3" customWidth="1"/>
    <col min="11014" max="11014" width="17.7109375" style="3" customWidth="1"/>
    <col min="11015" max="11015" width="28.28515625" style="3" customWidth="1"/>
    <col min="11016" max="11016" width="14.85546875" style="3" customWidth="1"/>
    <col min="11017" max="11017" width="13.28515625" style="3" customWidth="1"/>
    <col min="11018" max="11018" width="23.42578125" style="3" customWidth="1"/>
    <col min="11019" max="11019" width="16.7109375" style="3" customWidth="1"/>
    <col min="11020" max="11020" width="20" style="3" customWidth="1"/>
    <col min="11021" max="11021" width="12.5703125" style="3" customWidth="1"/>
    <col min="11022" max="11023" width="11.140625" style="3" customWidth="1"/>
    <col min="11024" max="11024" width="11" style="3" customWidth="1"/>
    <col min="11025" max="11025" width="12.28515625" style="3" customWidth="1"/>
    <col min="11026" max="11026" width="14.42578125" style="3" customWidth="1"/>
    <col min="11027" max="11027" width="9.140625" style="3"/>
    <col min="11028" max="11028" width="11.140625" style="3" customWidth="1"/>
    <col min="11029" max="11031" width="9.140625" style="3"/>
    <col min="11032" max="11032" width="12.42578125" style="3" customWidth="1"/>
    <col min="11033" max="11035" width="9.140625" style="3"/>
    <col min="11036" max="11036" width="11" style="3" customWidth="1"/>
    <col min="11037" max="11039" width="9.140625" style="3"/>
    <col min="11040" max="11040" width="11" style="3" customWidth="1"/>
    <col min="11041" max="11044" width="9.140625" style="3"/>
    <col min="11045" max="11046" width="9.140625" style="3" customWidth="1"/>
    <col min="11047" max="11047" width="9.7109375" style="3" customWidth="1"/>
    <col min="11048" max="11048" width="12.7109375" style="3" customWidth="1"/>
    <col min="11049" max="11049" width="9.85546875" style="3" customWidth="1"/>
    <col min="11050" max="11050" width="10.7109375" style="3" customWidth="1"/>
    <col min="11051" max="11051" width="12.5703125" style="3" customWidth="1"/>
    <col min="11052" max="11053" width="9.140625" style="3"/>
    <col min="11054" max="11054" width="16.28515625" style="3" customWidth="1"/>
    <col min="11055" max="11055" width="15.42578125" style="3" customWidth="1"/>
    <col min="11056" max="11253" width="9.140625" style="3"/>
    <col min="11254" max="11254" width="12.28515625" style="3" customWidth="1"/>
    <col min="11255" max="11257" width="9.28515625" style="3" customWidth="1"/>
    <col min="11258" max="11258" width="12.42578125" style="3" customWidth="1"/>
    <col min="11259" max="11259" width="21.7109375" style="3" customWidth="1"/>
    <col min="11260" max="11260" width="27.7109375" style="3" customWidth="1"/>
    <col min="11261" max="11261" width="16" style="3" customWidth="1"/>
    <col min="11262" max="11262" width="11" style="3" customWidth="1"/>
    <col min="11263" max="11263" width="11.85546875" style="3" customWidth="1"/>
    <col min="11264" max="11264" width="14.28515625" style="3" customWidth="1"/>
    <col min="11265" max="11265" width="12.5703125" style="3" customWidth="1"/>
    <col min="11266" max="11266" width="13.140625" style="3" customWidth="1"/>
    <col min="11267" max="11267" width="13" style="3" customWidth="1"/>
    <col min="11268" max="11268" width="16.42578125" style="3" customWidth="1"/>
    <col min="11269" max="11269" width="12.28515625" style="3" customWidth="1"/>
    <col min="11270" max="11270" width="17.7109375" style="3" customWidth="1"/>
    <col min="11271" max="11271" width="28.28515625" style="3" customWidth="1"/>
    <col min="11272" max="11272" width="14.85546875" style="3" customWidth="1"/>
    <col min="11273" max="11273" width="13.28515625" style="3" customWidth="1"/>
    <col min="11274" max="11274" width="23.42578125" style="3" customWidth="1"/>
    <col min="11275" max="11275" width="16.7109375" style="3" customWidth="1"/>
    <col min="11276" max="11276" width="20" style="3" customWidth="1"/>
    <col min="11277" max="11277" width="12.5703125" style="3" customWidth="1"/>
    <col min="11278" max="11279" width="11.140625" style="3" customWidth="1"/>
    <col min="11280" max="11280" width="11" style="3" customWidth="1"/>
    <col min="11281" max="11281" width="12.28515625" style="3" customWidth="1"/>
    <col min="11282" max="11282" width="14.42578125" style="3" customWidth="1"/>
    <col min="11283" max="11283" width="9.140625" style="3"/>
    <col min="11284" max="11284" width="11.140625" style="3" customWidth="1"/>
    <col min="11285" max="11287" width="9.140625" style="3"/>
    <col min="11288" max="11288" width="12.42578125" style="3" customWidth="1"/>
    <col min="11289" max="11291" width="9.140625" style="3"/>
    <col min="11292" max="11292" width="11" style="3" customWidth="1"/>
    <col min="11293" max="11295" width="9.140625" style="3"/>
    <col min="11296" max="11296" width="11" style="3" customWidth="1"/>
    <col min="11297" max="11300" width="9.140625" style="3"/>
    <col min="11301" max="11302" width="9.140625" style="3" customWidth="1"/>
    <col min="11303" max="11303" width="9.7109375" style="3" customWidth="1"/>
    <col min="11304" max="11304" width="12.7109375" style="3" customWidth="1"/>
    <col min="11305" max="11305" width="9.85546875" style="3" customWidth="1"/>
    <col min="11306" max="11306" width="10.7109375" style="3" customWidth="1"/>
    <col min="11307" max="11307" width="12.5703125" style="3" customWidth="1"/>
    <col min="11308" max="11309" width="9.140625" style="3"/>
    <col min="11310" max="11310" width="16.28515625" style="3" customWidth="1"/>
    <col min="11311" max="11311" width="15.42578125" style="3" customWidth="1"/>
    <col min="11312" max="11509" width="9.140625" style="3"/>
    <col min="11510" max="11510" width="12.28515625" style="3" customWidth="1"/>
    <col min="11511" max="11513" width="9.28515625" style="3" customWidth="1"/>
    <col min="11514" max="11514" width="12.42578125" style="3" customWidth="1"/>
    <col min="11515" max="11515" width="21.7109375" style="3" customWidth="1"/>
    <col min="11516" max="11516" width="27.7109375" style="3" customWidth="1"/>
    <col min="11517" max="11517" width="16" style="3" customWidth="1"/>
    <col min="11518" max="11518" width="11" style="3" customWidth="1"/>
    <col min="11519" max="11519" width="11.85546875" style="3" customWidth="1"/>
    <col min="11520" max="11520" width="14.28515625" style="3" customWidth="1"/>
    <col min="11521" max="11521" width="12.5703125" style="3" customWidth="1"/>
    <col min="11522" max="11522" width="13.140625" style="3" customWidth="1"/>
    <col min="11523" max="11523" width="13" style="3" customWidth="1"/>
    <col min="11524" max="11524" width="16.42578125" style="3" customWidth="1"/>
    <col min="11525" max="11525" width="12.28515625" style="3" customWidth="1"/>
    <col min="11526" max="11526" width="17.7109375" style="3" customWidth="1"/>
    <col min="11527" max="11527" width="28.28515625" style="3" customWidth="1"/>
    <col min="11528" max="11528" width="14.85546875" style="3" customWidth="1"/>
    <col min="11529" max="11529" width="13.28515625" style="3" customWidth="1"/>
    <col min="11530" max="11530" width="23.42578125" style="3" customWidth="1"/>
    <col min="11531" max="11531" width="16.7109375" style="3" customWidth="1"/>
    <col min="11532" max="11532" width="20" style="3" customWidth="1"/>
    <col min="11533" max="11533" width="12.5703125" style="3" customWidth="1"/>
    <col min="11534" max="11535" width="11.140625" style="3" customWidth="1"/>
    <col min="11536" max="11536" width="11" style="3" customWidth="1"/>
    <col min="11537" max="11537" width="12.28515625" style="3" customWidth="1"/>
    <col min="11538" max="11538" width="14.42578125" style="3" customWidth="1"/>
    <col min="11539" max="11539" width="9.140625" style="3"/>
    <col min="11540" max="11540" width="11.140625" style="3" customWidth="1"/>
    <col min="11541" max="11543" width="9.140625" style="3"/>
    <col min="11544" max="11544" width="12.42578125" style="3" customWidth="1"/>
    <col min="11545" max="11547" width="9.140625" style="3"/>
    <col min="11548" max="11548" width="11" style="3" customWidth="1"/>
    <col min="11549" max="11551" width="9.140625" style="3"/>
    <col min="11552" max="11552" width="11" style="3" customWidth="1"/>
    <col min="11553" max="11556" width="9.140625" style="3"/>
    <col min="11557" max="11558" width="9.140625" style="3" customWidth="1"/>
    <col min="11559" max="11559" width="9.7109375" style="3" customWidth="1"/>
    <col min="11560" max="11560" width="12.7109375" style="3" customWidth="1"/>
    <col min="11561" max="11561" width="9.85546875" style="3" customWidth="1"/>
    <col min="11562" max="11562" width="10.7109375" style="3" customWidth="1"/>
    <col min="11563" max="11563" width="12.5703125" style="3" customWidth="1"/>
    <col min="11564" max="11565" width="9.140625" style="3"/>
    <col min="11566" max="11566" width="16.28515625" style="3" customWidth="1"/>
    <col min="11567" max="11567" width="15.42578125" style="3" customWidth="1"/>
    <col min="11568" max="11765" width="9.140625" style="3"/>
    <col min="11766" max="11766" width="12.28515625" style="3" customWidth="1"/>
    <col min="11767" max="11769" width="9.28515625" style="3" customWidth="1"/>
    <col min="11770" max="11770" width="12.42578125" style="3" customWidth="1"/>
    <col min="11771" max="11771" width="21.7109375" style="3" customWidth="1"/>
    <col min="11772" max="11772" width="27.7109375" style="3" customWidth="1"/>
    <col min="11773" max="11773" width="16" style="3" customWidth="1"/>
    <col min="11774" max="11774" width="11" style="3" customWidth="1"/>
    <col min="11775" max="11775" width="11.85546875" style="3" customWidth="1"/>
    <col min="11776" max="11776" width="14.28515625" style="3" customWidth="1"/>
    <col min="11777" max="11777" width="12.5703125" style="3" customWidth="1"/>
    <col min="11778" max="11778" width="13.140625" style="3" customWidth="1"/>
    <col min="11779" max="11779" width="13" style="3" customWidth="1"/>
    <col min="11780" max="11780" width="16.42578125" style="3" customWidth="1"/>
    <col min="11781" max="11781" width="12.28515625" style="3" customWidth="1"/>
    <col min="11782" max="11782" width="17.7109375" style="3" customWidth="1"/>
    <col min="11783" max="11783" width="28.28515625" style="3" customWidth="1"/>
    <col min="11784" max="11784" width="14.85546875" style="3" customWidth="1"/>
    <col min="11785" max="11785" width="13.28515625" style="3" customWidth="1"/>
    <col min="11786" max="11786" width="23.42578125" style="3" customWidth="1"/>
    <col min="11787" max="11787" width="16.7109375" style="3" customWidth="1"/>
    <col min="11788" max="11788" width="20" style="3" customWidth="1"/>
    <col min="11789" max="11789" width="12.5703125" style="3" customWidth="1"/>
    <col min="11790" max="11791" width="11.140625" style="3" customWidth="1"/>
    <col min="11792" max="11792" width="11" style="3" customWidth="1"/>
    <col min="11793" max="11793" width="12.28515625" style="3" customWidth="1"/>
    <col min="11794" max="11794" width="14.42578125" style="3" customWidth="1"/>
    <col min="11795" max="11795" width="9.140625" style="3"/>
    <col min="11796" max="11796" width="11.140625" style="3" customWidth="1"/>
    <col min="11797" max="11799" width="9.140625" style="3"/>
    <col min="11800" max="11800" width="12.42578125" style="3" customWidth="1"/>
    <col min="11801" max="11803" width="9.140625" style="3"/>
    <col min="11804" max="11804" width="11" style="3" customWidth="1"/>
    <col min="11805" max="11807" width="9.140625" style="3"/>
    <col min="11808" max="11808" width="11" style="3" customWidth="1"/>
    <col min="11809" max="11812" width="9.140625" style="3"/>
    <col min="11813" max="11814" width="9.140625" style="3" customWidth="1"/>
    <col min="11815" max="11815" width="9.7109375" style="3" customWidth="1"/>
    <col min="11816" max="11816" width="12.7109375" style="3" customWidth="1"/>
    <col min="11817" max="11817" width="9.85546875" style="3" customWidth="1"/>
    <col min="11818" max="11818" width="10.7109375" style="3" customWidth="1"/>
    <col min="11819" max="11819" width="12.5703125" style="3" customWidth="1"/>
    <col min="11820" max="11821" width="9.140625" style="3"/>
    <col min="11822" max="11822" width="16.28515625" style="3" customWidth="1"/>
    <col min="11823" max="11823" width="15.42578125" style="3" customWidth="1"/>
    <col min="11824" max="12021" width="9.140625" style="3"/>
    <col min="12022" max="12022" width="12.28515625" style="3" customWidth="1"/>
    <col min="12023" max="12025" width="9.28515625" style="3" customWidth="1"/>
    <col min="12026" max="12026" width="12.42578125" style="3" customWidth="1"/>
    <col min="12027" max="12027" width="21.7109375" style="3" customWidth="1"/>
    <col min="12028" max="12028" width="27.7109375" style="3" customWidth="1"/>
    <col min="12029" max="12029" width="16" style="3" customWidth="1"/>
    <col min="12030" max="12030" width="11" style="3" customWidth="1"/>
    <col min="12031" max="12031" width="11.85546875" style="3" customWidth="1"/>
    <col min="12032" max="12032" width="14.28515625" style="3" customWidth="1"/>
    <col min="12033" max="12033" width="12.5703125" style="3" customWidth="1"/>
    <col min="12034" max="12034" width="13.140625" style="3" customWidth="1"/>
    <col min="12035" max="12035" width="13" style="3" customWidth="1"/>
    <col min="12036" max="12036" width="16.42578125" style="3" customWidth="1"/>
    <col min="12037" max="12037" width="12.28515625" style="3" customWidth="1"/>
    <col min="12038" max="12038" width="17.7109375" style="3" customWidth="1"/>
    <col min="12039" max="12039" width="28.28515625" style="3" customWidth="1"/>
    <col min="12040" max="12040" width="14.85546875" style="3" customWidth="1"/>
    <col min="12041" max="12041" width="13.28515625" style="3" customWidth="1"/>
    <col min="12042" max="12042" width="23.42578125" style="3" customWidth="1"/>
    <col min="12043" max="12043" width="16.7109375" style="3" customWidth="1"/>
    <col min="12044" max="12044" width="20" style="3" customWidth="1"/>
    <col min="12045" max="12045" width="12.5703125" style="3" customWidth="1"/>
    <col min="12046" max="12047" width="11.140625" style="3" customWidth="1"/>
    <col min="12048" max="12048" width="11" style="3" customWidth="1"/>
    <col min="12049" max="12049" width="12.28515625" style="3" customWidth="1"/>
    <col min="12050" max="12050" width="14.42578125" style="3" customWidth="1"/>
    <col min="12051" max="12051" width="9.140625" style="3"/>
    <col min="12052" max="12052" width="11.140625" style="3" customWidth="1"/>
    <col min="12053" max="12055" width="9.140625" style="3"/>
    <col min="12056" max="12056" width="12.42578125" style="3" customWidth="1"/>
    <col min="12057" max="12059" width="9.140625" style="3"/>
    <col min="12060" max="12060" width="11" style="3" customWidth="1"/>
    <col min="12061" max="12063" width="9.140625" style="3"/>
    <col min="12064" max="12064" width="11" style="3" customWidth="1"/>
    <col min="12065" max="12068" width="9.140625" style="3"/>
    <col min="12069" max="12070" width="9.140625" style="3" customWidth="1"/>
    <col min="12071" max="12071" width="9.7109375" style="3" customWidth="1"/>
    <col min="12072" max="12072" width="12.7109375" style="3" customWidth="1"/>
    <col min="12073" max="12073" width="9.85546875" style="3" customWidth="1"/>
    <col min="12074" max="12074" width="10.7109375" style="3" customWidth="1"/>
    <col min="12075" max="12075" width="12.5703125" style="3" customWidth="1"/>
    <col min="12076" max="12077" width="9.140625" style="3"/>
    <col min="12078" max="12078" width="16.28515625" style="3" customWidth="1"/>
    <col min="12079" max="12079" width="15.42578125" style="3" customWidth="1"/>
    <col min="12080" max="12277" width="9.140625" style="3"/>
    <col min="12278" max="12278" width="12.28515625" style="3" customWidth="1"/>
    <col min="12279" max="12281" width="9.28515625" style="3" customWidth="1"/>
    <col min="12282" max="12282" width="12.42578125" style="3" customWidth="1"/>
    <col min="12283" max="12283" width="21.7109375" style="3" customWidth="1"/>
    <col min="12284" max="12284" width="27.7109375" style="3" customWidth="1"/>
    <col min="12285" max="12285" width="16" style="3" customWidth="1"/>
    <col min="12286" max="12286" width="11" style="3" customWidth="1"/>
    <col min="12287" max="12287" width="11.85546875" style="3" customWidth="1"/>
    <col min="12288" max="12288" width="14.28515625" style="3" customWidth="1"/>
    <col min="12289" max="12289" width="12.5703125" style="3" customWidth="1"/>
    <col min="12290" max="12290" width="13.140625" style="3" customWidth="1"/>
    <col min="12291" max="12291" width="13" style="3" customWidth="1"/>
    <col min="12292" max="12292" width="16.42578125" style="3" customWidth="1"/>
    <col min="12293" max="12293" width="12.28515625" style="3" customWidth="1"/>
    <col min="12294" max="12294" width="17.7109375" style="3" customWidth="1"/>
    <col min="12295" max="12295" width="28.28515625" style="3" customWidth="1"/>
    <col min="12296" max="12296" width="14.85546875" style="3" customWidth="1"/>
    <col min="12297" max="12297" width="13.28515625" style="3" customWidth="1"/>
    <col min="12298" max="12298" width="23.42578125" style="3" customWidth="1"/>
    <col min="12299" max="12299" width="16.7109375" style="3" customWidth="1"/>
    <col min="12300" max="12300" width="20" style="3" customWidth="1"/>
    <col min="12301" max="12301" width="12.5703125" style="3" customWidth="1"/>
    <col min="12302" max="12303" width="11.140625" style="3" customWidth="1"/>
    <col min="12304" max="12304" width="11" style="3" customWidth="1"/>
    <col min="12305" max="12305" width="12.28515625" style="3" customWidth="1"/>
    <col min="12306" max="12306" width="14.42578125" style="3" customWidth="1"/>
    <col min="12307" max="12307" width="9.140625" style="3"/>
    <col min="12308" max="12308" width="11.140625" style="3" customWidth="1"/>
    <col min="12309" max="12311" width="9.140625" style="3"/>
    <col min="12312" max="12312" width="12.42578125" style="3" customWidth="1"/>
    <col min="12313" max="12315" width="9.140625" style="3"/>
    <col min="12316" max="12316" width="11" style="3" customWidth="1"/>
    <col min="12317" max="12319" width="9.140625" style="3"/>
    <col min="12320" max="12320" width="11" style="3" customWidth="1"/>
    <col min="12321" max="12324" width="9.140625" style="3"/>
    <col min="12325" max="12326" width="9.140625" style="3" customWidth="1"/>
    <col min="12327" max="12327" width="9.7109375" style="3" customWidth="1"/>
    <col min="12328" max="12328" width="12.7109375" style="3" customWidth="1"/>
    <col min="12329" max="12329" width="9.85546875" style="3" customWidth="1"/>
    <col min="12330" max="12330" width="10.7109375" style="3" customWidth="1"/>
    <col min="12331" max="12331" width="12.5703125" style="3" customWidth="1"/>
    <col min="12332" max="12333" width="9.140625" style="3"/>
    <col min="12334" max="12334" width="16.28515625" style="3" customWidth="1"/>
    <col min="12335" max="12335" width="15.42578125" style="3" customWidth="1"/>
    <col min="12336" max="12533" width="9.140625" style="3"/>
    <col min="12534" max="12534" width="12.28515625" style="3" customWidth="1"/>
    <col min="12535" max="12537" width="9.28515625" style="3" customWidth="1"/>
    <col min="12538" max="12538" width="12.42578125" style="3" customWidth="1"/>
    <col min="12539" max="12539" width="21.7109375" style="3" customWidth="1"/>
    <col min="12540" max="12540" width="27.7109375" style="3" customWidth="1"/>
    <col min="12541" max="12541" width="16" style="3" customWidth="1"/>
    <col min="12542" max="12542" width="11" style="3" customWidth="1"/>
    <col min="12543" max="12543" width="11.85546875" style="3" customWidth="1"/>
    <col min="12544" max="12544" width="14.28515625" style="3" customWidth="1"/>
    <col min="12545" max="12545" width="12.5703125" style="3" customWidth="1"/>
    <col min="12546" max="12546" width="13.140625" style="3" customWidth="1"/>
    <col min="12547" max="12547" width="13" style="3" customWidth="1"/>
    <col min="12548" max="12548" width="16.42578125" style="3" customWidth="1"/>
    <col min="12549" max="12549" width="12.28515625" style="3" customWidth="1"/>
    <col min="12550" max="12550" width="17.7109375" style="3" customWidth="1"/>
    <col min="12551" max="12551" width="28.28515625" style="3" customWidth="1"/>
    <col min="12552" max="12552" width="14.85546875" style="3" customWidth="1"/>
    <col min="12553" max="12553" width="13.28515625" style="3" customWidth="1"/>
    <col min="12554" max="12554" width="23.42578125" style="3" customWidth="1"/>
    <col min="12555" max="12555" width="16.7109375" style="3" customWidth="1"/>
    <col min="12556" max="12556" width="20" style="3" customWidth="1"/>
    <col min="12557" max="12557" width="12.5703125" style="3" customWidth="1"/>
    <col min="12558" max="12559" width="11.140625" style="3" customWidth="1"/>
    <col min="12560" max="12560" width="11" style="3" customWidth="1"/>
    <col min="12561" max="12561" width="12.28515625" style="3" customWidth="1"/>
    <col min="12562" max="12562" width="14.42578125" style="3" customWidth="1"/>
    <col min="12563" max="12563" width="9.140625" style="3"/>
    <col min="12564" max="12564" width="11.140625" style="3" customWidth="1"/>
    <col min="12565" max="12567" width="9.140625" style="3"/>
    <col min="12568" max="12568" width="12.42578125" style="3" customWidth="1"/>
    <col min="12569" max="12571" width="9.140625" style="3"/>
    <col min="12572" max="12572" width="11" style="3" customWidth="1"/>
    <col min="12573" max="12575" width="9.140625" style="3"/>
    <col min="12576" max="12576" width="11" style="3" customWidth="1"/>
    <col min="12577" max="12580" width="9.140625" style="3"/>
    <col min="12581" max="12582" width="9.140625" style="3" customWidth="1"/>
    <col min="12583" max="12583" width="9.7109375" style="3" customWidth="1"/>
    <col min="12584" max="12584" width="12.7109375" style="3" customWidth="1"/>
    <col min="12585" max="12585" width="9.85546875" style="3" customWidth="1"/>
    <col min="12586" max="12586" width="10.7109375" style="3" customWidth="1"/>
    <col min="12587" max="12587" width="12.5703125" style="3" customWidth="1"/>
    <col min="12588" max="12589" width="9.140625" style="3"/>
    <col min="12590" max="12590" width="16.28515625" style="3" customWidth="1"/>
    <col min="12591" max="12591" width="15.42578125" style="3" customWidth="1"/>
    <col min="12592" max="12789" width="9.140625" style="3"/>
    <col min="12790" max="12790" width="12.28515625" style="3" customWidth="1"/>
    <col min="12791" max="12793" width="9.28515625" style="3" customWidth="1"/>
    <col min="12794" max="12794" width="12.42578125" style="3" customWidth="1"/>
    <col min="12795" max="12795" width="21.7109375" style="3" customWidth="1"/>
    <col min="12796" max="12796" width="27.7109375" style="3" customWidth="1"/>
    <col min="12797" max="12797" width="16" style="3" customWidth="1"/>
    <col min="12798" max="12798" width="11" style="3" customWidth="1"/>
    <col min="12799" max="12799" width="11.85546875" style="3" customWidth="1"/>
    <col min="12800" max="12800" width="14.28515625" style="3" customWidth="1"/>
    <col min="12801" max="12801" width="12.5703125" style="3" customWidth="1"/>
    <col min="12802" max="12802" width="13.140625" style="3" customWidth="1"/>
    <col min="12803" max="12803" width="13" style="3" customWidth="1"/>
    <col min="12804" max="12804" width="16.42578125" style="3" customWidth="1"/>
    <col min="12805" max="12805" width="12.28515625" style="3" customWidth="1"/>
    <col min="12806" max="12806" width="17.7109375" style="3" customWidth="1"/>
    <col min="12807" max="12807" width="28.28515625" style="3" customWidth="1"/>
    <col min="12808" max="12808" width="14.85546875" style="3" customWidth="1"/>
    <col min="12809" max="12809" width="13.28515625" style="3" customWidth="1"/>
    <col min="12810" max="12810" width="23.42578125" style="3" customWidth="1"/>
    <col min="12811" max="12811" width="16.7109375" style="3" customWidth="1"/>
    <col min="12812" max="12812" width="20" style="3" customWidth="1"/>
    <col min="12813" max="12813" width="12.5703125" style="3" customWidth="1"/>
    <col min="12814" max="12815" width="11.140625" style="3" customWidth="1"/>
    <col min="12816" max="12816" width="11" style="3" customWidth="1"/>
    <col min="12817" max="12817" width="12.28515625" style="3" customWidth="1"/>
    <col min="12818" max="12818" width="14.42578125" style="3" customWidth="1"/>
    <col min="12819" max="12819" width="9.140625" style="3"/>
    <col min="12820" max="12820" width="11.140625" style="3" customWidth="1"/>
    <col min="12821" max="12823" width="9.140625" style="3"/>
    <col min="12824" max="12824" width="12.42578125" style="3" customWidth="1"/>
    <col min="12825" max="12827" width="9.140625" style="3"/>
    <col min="12828" max="12828" width="11" style="3" customWidth="1"/>
    <col min="12829" max="12831" width="9.140625" style="3"/>
    <col min="12832" max="12832" width="11" style="3" customWidth="1"/>
    <col min="12833" max="12836" width="9.140625" style="3"/>
    <col min="12837" max="12838" width="9.140625" style="3" customWidth="1"/>
    <col min="12839" max="12839" width="9.7109375" style="3" customWidth="1"/>
    <col min="12840" max="12840" width="12.7109375" style="3" customWidth="1"/>
    <col min="12841" max="12841" width="9.85546875" style="3" customWidth="1"/>
    <col min="12842" max="12842" width="10.7109375" style="3" customWidth="1"/>
    <col min="12843" max="12843" width="12.5703125" style="3" customWidth="1"/>
    <col min="12844" max="12845" width="9.140625" style="3"/>
    <col min="12846" max="12846" width="16.28515625" style="3" customWidth="1"/>
    <col min="12847" max="12847" width="15.42578125" style="3" customWidth="1"/>
    <col min="12848" max="13045" width="9.140625" style="3"/>
    <col min="13046" max="13046" width="12.28515625" style="3" customWidth="1"/>
    <col min="13047" max="13049" width="9.28515625" style="3" customWidth="1"/>
    <col min="13050" max="13050" width="12.42578125" style="3" customWidth="1"/>
    <col min="13051" max="13051" width="21.7109375" style="3" customWidth="1"/>
    <col min="13052" max="13052" width="27.7109375" style="3" customWidth="1"/>
    <col min="13053" max="13053" width="16" style="3" customWidth="1"/>
    <col min="13054" max="13054" width="11" style="3" customWidth="1"/>
    <col min="13055" max="13055" width="11.85546875" style="3" customWidth="1"/>
    <col min="13056" max="13056" width="14.28515625" style="3" customWidth="1"/>
    <col min="13057" max="13057" width="12.5703125" style="3" customWidth="1"/>
    <col min="13058" max="13058" width="13.140625" style="3" customWidth="1"/>
    <col min="13059" max="13059" width="13" style="3" customWidth="1"/>
    <col min="13060" max="13060" width="16.42578125" style="3" customWidth="1"/>
    <col min="13061" max="13061" width="12.28515625" style="3" customWidth="1"/>
    <col min="13062" max="13062" width="17.7109375" style="3" customWidth="1"/>
    <col min="13063" max="13063" width="28.28515625" style="3" customWidth="1"/>
    <col min="13064" max="13064" width="14.85546875" style="3" customWidth="1"/>
    <col min="13065" max="13065" width="13.28515625" style="3" customWidth="1"/>
    <col min="13066" max="13066" width="23.42578125" style="3" customWidth="1"/>
    <col min="13067" max="13067" width="16.7109375" style="3" customWidth="1"/>
    <col min="13068" max="13068" width="20" style="3" customWidth="1"/>
    <col min="13069" max="13069" width="12.5703125" style="3" customWidth="1"/>
    <col min="13070" max="13071" width="11.140625" style="3" customWidth="1"/>
    <col min="13072" max="13072" width="11" style="3" customWidth="1"/>
    <col min="13073" max="13073" width="12.28515625" style="3" customWidth="1"/>
    <col min="13074" max="13074" width="14.42578125" style="3" customWidth="1"/>
    <col min="13075" max="13075" width="9.140625" style="3"/>
    <col min="13076" max="13076" width="11.140625" style="3" customWidth="1"/>
    <col min="13077" max="13079" width="9.140625" style="3"/>
    <col min="13080" max="13080" width="12.42578125" style="3" customWidth="1"/>
    <col min="13081" max="13083" width="9.140625" style="3"/>
    <col min="13084" max="13084" width="11" style="3" customWidth="1"/>
    <col min="13085" max="13087" width="9.140625" style="3"/>
    <col min="13088" max="13088" width="11" style="3" customWidth="1"/>
    <col min="13089" max="13092" width="9.140625" style="3"/>
    <col min="13093" max="13094" width="9.140625" style="3" customWidth="1"/>
    <col min="13095" max="13095" width="9.7109375" style="3" customWidth="1"/>
    <col min="13096" max="13096" width="12.7109375" style="3" customWidth="1"/>
    <col min="13097" max="13097" width="9.85546875" style="3" customWidth="1"/>
    <col min="13098" max="13098" width="10.7109375" style="3" customWidth="1"/>
    <col min="13099" max="13099" width="12.5703125" style="3" customWidth="1"/>
    <col min="13100" max="13101" width="9.140625" style="3"/>
    <col min="13102" max="13102" width="16.28515625" style="3" customWidth="1"/>
    <col min="13103" max="13103" width="15.42578125" style="3" customWidth="1"/>
    <col min="13104" max="13301" width="9.140625" style="3"/>
    <col min="13302" max="13302" width="12.28515625" style="3" customWidth="1"/>
    <col min="13303" max="13305" width="9.28515625" style="3" customWidth="1"/>
    <col min="13306" max="13306" width="12.42578125" style="3" customWidth="1"/>
    <col min="13307" max="13307" width="21.7109375" style="3" customWidth="1"/>
    <col min="13308" max="13308" width="27.7109375" style="3" customWidth="1"/>
    <col min="13309" max="13309" width="16" style="3" customWidth="1"/>
    <col min="13310" max="13310" width="11" style="3" customWidth="1"/>
    <col min="13311" max="13311" width="11.85546875" style="3" customWidth="1"/>
    <col min="13312" max="13312" width="14.28515625" style="3" customWidth="1"/>
    <col min="13313" max="13313" width="12.5703125" style="3" customWidth="1"/>
    <col min="13314" max="13314" width="13.140625" style="3" customWidth="1"/>
    <col min="13315" max="13315" width="13" style="3" customWidth="1"/>
    <col min="13316" max="13316" width="16.42578125" style="3" customWidth="1"/>
    <col min="13317" max="13317" width="12.28515625" style="3" customWidth="1"/>
    <col min="13318" max="13318" width="17.7109375" style="3" customWidth="1"/>
    <col min="13319" max="13319" width="28.28515625" style="3" customWidth="1"/>
    <col min="13320" max="13320" width="14.85546875" style="3" customWidth="1"/>
    <col min="13321" max="13321" width="13.28515625" style="3" customWidth="1"/>
    <col min="13322" max="13322" width="23.42578125" style="3" customWidth="1"/>
    <col min="13323" max="13323" width="16.7109375" style="3" customWidth="1"/>
    <col min="13324" max="13324" width="20" style="3" customWidth="1"/>
    <col min="13325" max="13325" width="12.5703125" style="3" customWidth="1"/>
    <col min="13326" max="13327" width="11.140625" style="3" customWidth="1"/>
    <col min="13328" max="13328" width="11" style="3" customWidth="1"/>
    <col min="13329" max="13329" width="12.28515625" style="3" customWidth="1"/>
    <col min="13330" max="13330" width="14.42578125" style="3" customWidth="1"/>
    <col min="13331" max="13331" width="9.140625" style="3"/>
    <col min="13332" max="13332" width="11.140625" style="3" customWidth="1"/>
    <col min="13333" max="13335" width="9.140625" style="3"/>
    <col min="13336" max="13336" width="12.42578125" style="3" customWidth="1"/>
    <col min="13337" max="13339" width="9.140625" style="3"/>
    <col min="13340" max="13340" width="11" style="3" customWidth="1"/>
    <col min="13341" max="13343" width="9.140625" style="3"/>
    <col min="13344" max="13344" width="11" style="3" customWidth="1"/>
    <col min="13345" max="13348" width="9.140625" style="3"/>
    <col min="13349" max="13350" width="9.140625" style="3" customWidth="1"/>
    <col min="13351" max="13351" width="9.7109375" style="3" customWidth="1"/>
    <col min="13352" max="13352" width="12.7109375" style="3" customWidth="1"/>
    <col min="13353" max="13353" width="9.85546875" style="3" customWidth="1"/>
    <col min="13354" max="13354" width="10.7109375" style="3" customWidth="1"/>
    <col min="13355" max="13355" width="12.5703125" style="3" customWidth="1"/>
    <col min="13356" max="13357" width="9.140625" style="3"/>
    <col min="13358" max="13358" width="16.28515625" style="3" customWidth="1"/>
    <col min="13359" max="13359" width="15.42578125" style="3" customWidth="1"/>
    <col min="13360" max="13557" width="9.140625" style="3"/>
    <col min="13558" max="13558" width="12.28515625" style="3" customWidth="1"/>
    <col min="13559" max="13561" width="9.28515625" style="3" customWidth="1"/>
    <col min="13562" max="13562" width="12.42578125" style="3" customWidth="1"/>
    <col min="13563" max="13563" width="21.7109375" style="3" customWidth="1"/>
    <col min="13564" max="13564" width="27.7109375" style="3" customWidth="1"/>
    <col min="13565" max="13565" width="16" style="3" customWidth="1"/>
    <col min="13566" max="13566" width="11" style="3" customWidth="1"/>
    <col min="13567" max="13567" width="11.85546875" style="3" customWidth="1"/>
    <col min="13568" max="13568" width="14.28515625" style="3" customWidth="1"/>
    <col min="13569" max="13569" width="12.5703125" style="3" customWidth="1"/>
    <col min="13570" max="13570" width="13.140625" style="3" customWidth="1"/>
    <col min="13571" max="13571" width="13" style="3" customWidth="1"/>
    <col min="13572" max="13572" width="16.42578125" style="3" customWidth="1"/>
    <col min="13573" max="13573" width="12.28515625" style="3" customWidth="1"/>
    <col min="13574" max="13574" width="17.7109375" style="3" customWidth="1"/>
    <col min="13575" max="13575" width="28.28515625" style="3" customWidth="1"/>
    <col min="13576" max="13576" width="14.85546875" style="3" customWidth="1"/>
    <col min="13577" max="13577" width="13.28515625" style="3" customWidth="1"/>
    <col min="13578" max="13578" width="23.42578125" style="3" customWidth="1"/>
    <col min="13579" max="13579" width="16.7109375" style="3" customWidth="1"/>
    <col min="13580" max="13580" width="20" style="3" customWidth="1"/>
    <col min="13581" max="13581" width="12.5703125" style="3" customWidth="1"/>
    <col min="13582" max="13583" width="11.140625" style="3" customWidth="1"/>
    <col min="13584" max="13584" width="11" style="3" customWidth="1"/>
    <col min="13585" max="13585" width="12.28515625" style="3" customWidth="1"/>
    <col min="13586" max="13586" width="14.42578125" style="3" customWidth="1"/>
    <col min="13587" max="13587" width="9.140625" style="3"/>
    <col min="13588" max="13588" width="11.140625" style="3" customWidth="1"/>
    <col min="13589" max="13591" width="9.140625" style="3"/>
    <col min="13592" max="13592" width="12.42578125" style="3" customWidth="1"/>
    <col min="13593" max="13595" width="9.140625" style="3"/>
    <col min="13596" max="13596" width="11" style="3" customWidth="1"/>
    <col min="13597" max="13599" width="9.140625" style="3"/>
    <col min="13600" max="13600" width="11" style="3" customWidth="1"/>
    <col min="13601" max="13604" width="9.140625" style="3"/>
    <col min="13605" max="13606" width="9.140625" style="3" customWidth="1"/>
    <col min="13607" max="13607" width="9.7109375" style="3" customWidth="1"/>
    <col min="13608" max="13608" width="12.7109375" style="3" customWidth="1"/>
    <col min="13609" max="13609" width="9.85546875" style="3" customWidth="1"/>
    <col min="13610" max="13610" width="10.7109375" style="3" customWidth="1"/>
    <col min="13611" max="13611" width="12.5703125" style="3" customWidth="1"/>
    <col min="13612" max="13613" width="9.140625" style="3"/>
    <col min="13614" max="13614" width="16.28515625" style="3" customWidth="1"/>
    <col min="13615" max="13615" width="15.42578125" style="3" customWidth="1"/>
    <col min="13616" max="13813" width="9.140625" style="3"/>
    <col min="13814" max="13814" width="12.28515625" style="3" customWidth="1"/>
    <col min="13815" max="13817" width="9.28515625" style="3" customWidth="1"/>
    <col min="13818" max="13818" width="12.42578125" style="3" customWidth="1"/>
    <col min="13819" max="13819" width="21.7109375" style="3" customWidth="1"/>
    <col min="13820" max="13820" width="27.7109375" style="3" customWidth="1"/>
    <col min="13821" max="13821" width="16" style="3" customWidth="1"/>
    <col min="13822" max="13822" width="11" style="3" customWidth="1"/>
    <col min="13823" max="13823" width="11.85546875" style="3" customWidth="1"/>
    <col min="13824" max="13824" width="14.28515625" style="3" customWidth="1"/>
    <col min="13825" max="13825" width="12.5703125" style="3" customWidth="1"/>
    <col min="13826" max="13826" width="13.140625" style="3" customWidth="1"/>
    <col min="13827" max="13827" width="13" style="3" customWidth="1"/>
    <col min="13828" max="13828" width="16.42578125" style="3" customWidth="1"/>
    <col min="13829" max="13829" width="12.28515625" style="3" customWidth="1"/>
    <col min="13830" max="13830" width="17.7109375" style="3" customWidth="1"/>
    <col min="13831" max="13831" width="28.28515625" style="3" customWidth="1"/>
    <col min="13832" max="13832" width="14.85546875" style="3" customWidth="1"/>
    <col min="13833" max="13833" width="13.28515625" style="3" customWidth="1"/>
    <col min="13834" max="13834" width="23.42578125" style="3" customWidth="1"/>
    <col min="13835" max="13835" width="16.7109375" style="3" customWidth="1"/>
    <col min="13836" max="13836" width="20" style="3" customWidth="1"/>
    <col min="13837" max="13837" width="12.5703125" style="3" customWidth="1"/>
    <col min="13838" max="13839" width="11.140625" style="3" customWidth="1"/>
    <col min="13840" max="13840" width="11" style="3" customWidth="1"/>
    <col min="13841" max="13841" width="12.28515625" style="3" customWidth="1"/>
    <col min="13842" max="13842" width="14.42578125" style="3" customWidth="1"/>
    <col min="13843" max="13843" width="9.140625" style="3"/>
    <col min="13844" max="13844" width="11.140625" style="3" customWidth="1"/>
    <col min="13845" max="13847" width="9.140625" style="3"/>
    <col min="13848" max="13848" width="12.42578125" style="3" customWidth="1"/>
    <col min="13849" max="13851" width="9.140625" style="3"/>
    <col min="13852" max="13852" width="11" style="3" customWidth="1"/>
    <col min="13853" max="13855" width="9.140625" style="3"/>
    <col min="13856" max="13856" width="11" style="3" customWidth="1"/>
    <col min="13857" max="13860" width="9.140625" style="3"/>
    <col min="13861" max="13862" width="9.140625" style="3" customWidth="1"/>
    <col min="13863" max="13863" width="9.7109375" style="3" customWidth="1"/>
    <col min="13864" max="13864" width="12.7109375" style="3" customWidth="1"/>
    <col min="13865" max="13865" width="9.85546875" style="3" customWidth="1"/>
    <col min="13866" max="13866" width="10.7109375" style="3" customWidth="1"/>
    <col min="13867" max="13867" width="12.5703125" style="3" customWidth="1"/>
    <col min="13868" max="13869" width="9.140625" style="3"/>
    <col min="13870" max="13870" width="16.28515625" style="3" customWidth="1"/>
    <col min="13871" max="13871" width="15.42578125" style="3" customWidth="1"/>
    <col min="13872" max="14069" width="9.140625" style="3"/>
    <col min="14070" max="14070" width="12.28515625" style="3" customWidth="1"/>
    <col min="14071" max="14073" width="9.28515625" style="3" customWidth="1"/>
    <col min="14074" max="14074" width="12.42578125" style="3" customWidth="1"/>
    <col min="14075" max="14075" width="21.7109375" style="3" customWidth="1"/>
    <col min="14076" max="14076" width="27.7109375" style="3" customWidth="1"/>
    <col min="14077" max="14077" width="16" style="3" customWidth="1"/>
    <col min="14078" max="14078" width="11" style="3" customWidth="1"/>
    <col min="14079" max="14079" width="11.85546875" style="3" customWidth="1"/>
    <col min="14080" max="14080" width="14.28515625" style="3" customWidth="1"/>
    <col min="14081" max="14081" width="12.5703125" style="3" customWidth="1"/>
    <col min="14082" max="14082" width="13.140625" style="3" customWidth="1"/>
    <col min="14083" max="14083" width="13" style="3" customWidth="1"/>
    <col min="14084" max="14084" width="16.42578125" style="3" customWidth="1"/>
    <col min="14085" max="14085" width="12.28515625" style="3" customWidth="1"/>
    <col min="14086" max="14086" width="17.7109375" style="3" customWidth="1"/>
    <col min="14087" max="14087" width="28.28515625" style="3" customWidth="1"/>
    <col min="14088" max="14088" width="14.85546875" style="3" customWidth="1"/>
    <col min="14089" max="14089" width="13.28515625" style="3" customWidth="1"/>
    <col min="14090" max="14090" width="23.42578125" style="3" customWidth="1"/>
    <col min="14091" max="14091" width="16.7109375" style="3" customWidth="1"/>
    <col min="14092" max="14092" width="20" style="3" customWidth="1"/>
    <col min="14093" max="14093" width="12.5703125" style="3" customWidth="1"/>
    <col min="14094" max="14095" width="11.140625" style="3" customWidth="1"/>
    <col min="14096" max="14096" width="11" style="3" customWidth="1"/>
    <col min="14097" max="14097" width="12.28515625" style="3" customWidth="1"/>
    <col min="14098" max="14098" width="14.42578125" style="3" customWidth="1"/>
    <col min="14099" max="14099" width="9.140625" style="3"/>
    <col min="14100" max="14100" width="11.140625" style="3" customWidth="1"/>
    <col min="14101" max="14103" width="9.140625" style="3"/>
    <col min="14104" max="14104" width="12.42578125" style="3" customWidth="1"/>
    <col min="14105" max="14107" width="9.140625" style="3"/>
    <col min="14108" max="14108" width="11" style="3" customWidth="1"/>
    <col min="14109" max="14111" width="9.140625" style="3"/>
    <col min="14112" max="14112" width="11" style="3" customWidth="1"/>
    <col min="14113" max="14116" width="9.140625" style="3"/>
    <col min="14117" max="14118" width="9.140625" style="3" customWidth="1"/>
    <col min="14119" max="14119" width="9.7109375" style="3" customWidth="1"/>
    <col min="14120" max="14120" width="12.7109375" style="3" customWidth="1"/>
    <col min="14121" max="14121" width="9.85546875" style="3" customWidth="1"/>
    <col min="14122" max="14122" width="10.7109375" style="3" customWidth="1"/>
    <col min="14123" max="14123" width="12.5703125" style="3" customWidth="1"/>
    <col min="14124" max="14125" width="9.140625" style="3"/>
    <col min="14126" max="14126" width="16.28515625" style="3" customWidth="1"/>
    <col min="14127" max="14127" width="15.42578125" style="3" customWidth="1"/>
    <col min="14128" max="14325" width="9.140625" style="3"/>
    <col min="14326" max="14326" width="12.28515625" style="3" customWidth="1"/>
    <col min="14327" max="14329" width="9.28515625" style="3" customWidth="1"/>
    <col min="14330" max="14330" width="12.42578125" style="3" customWidth="1"/>
    <col min="14331" max="14331" width="21.7109375" style="3" customWidth="1"/>
    <col min="14332" max="14332" width="27.7109375" style="3" customWidth="1"/>
    <col min="14333" max="14333" width="16" style="3" customWidth="1"/>
    <col min="14334" max="14334" width="11" style="3" customWidth="1"/>
    <col min="14335" max="14335" width="11.85546875" style="3" customWidth="1"/>
    <col min="14336" max="14336" width="14.28515625" style="3" customWidth="1"/>
    <col min="14337" max="14337" width="12.5703125" style="3" customWidth="1"/>
    <col min="14338" max="14338" width="13.140625" style="3" customWidth="1"/>
    <col min="14339" max="14339" width="13" style="3" customWidth="1"/>
    <col min="14340" max="14340" width="16.42578125" style="3" customWidth="1"/>
    <col min="14341" max="14341" width="12.28515625" style="3" customWidth="1"/>
    <col min="14342" max="14342" width="17.7109375" style="3" customWidth="1"/>
    <col min="14343" max="14343" width="28.28515625" style="3" customWidth="1"/>
    <col min="14344" max="14344" width="14.85546875" style="3" customWidth="1"/>
    <col min="14345" max="14345" width="13.28515625" style="3" customWidth="1"/>
    <col min="14346" max="14346" width="23.42578125" style="3" customWidth="1"/>
    <col min="14347" max="14347" width="16.7109375" style="3" customWidth="1"/>
    <col min="14348" max="14348" width="20" style="3" customWidth="1"/>
    <col min="14349" max="14349" width="12.5703125" style="3" customWidth="1"/>
    <col min="14350" max="14351" width="11.140625" style="3" customWidth="1"/>
    <col min="14352" max="14352" width="11" style="3" customWidth="1"/>
    <col min="14353" max="14353" width="12.28515625" style="3" customWidth="1"/>
    <col min="14354" max="14354" width="14.42578125" style="3" customWidth="1"/>
    <col min="14355" max="14355" width="9.140625" style="3"/>
    <col min="14356" max="14356" width="11.140625" style="3" customWidth="1"/>
    <col min="14357" max="14359" width="9.140625" style="3"/>
    <col min="14360" max="14360" width="12.42578125" style="3" customWidth="1"/>
    <col min="14361" max="14363" width="9.140625" style="3"/>
    <col min="14364" max="14364" width="11" style="3" customWidth="1"/>
    <col min="14365" max="14367" width="9.140625" style="3"/>
    <col min="14368" max="14368" width="11" style="3" customWidth="1"/>
    <col min="14369" max="14372" width="9.140625" style="3"/>
    <col min="14373" max="14374" width="9.140625" style="3" customWidth="1"/>
    <col min="14375" max="14375" width="9.7109375" style="3" customWidth="1"/>
    <col min="14376" max="14376" width="12.7109375" style="3" customWidth="1"/>
    <col min="14377" max="14377" width="9.85546875" style="3" customWidth="1"/>
    <col min="14378" max="14378" width="10.7109375" style="3" customWidth="1"/>
    <col min="14379" max="14379" width="12.5703125" style="3" customWidth="1"/>
    <col min="14380" max="14381" width="9.140625" style="3"/>
    <col min="14382" max="14382" width="16.28515625" style="3" customWidth="1"/>
    <col min="14383" max="14383" width="15.42578125" style="3" customWidth="1"/>
    <col min="14384" max="14581" width="9.140625" style="3"/>
    <col min="14582" max="14582" width="12.28515625" style="3" customWidth="1"/>
    <col min="14583" max="14585" width="9.28515625" style="3" customWidth="1"/>
    <col min="14586" max="14586" width="12.42578125" style="3" customWidth="1"/>
    <col min="14587" max="14587" width="21.7109375" style="3" customWidth="1"/>
    <col min="14588" max="14588" width="27.7109375" style="3" customWidth="1"/>
    <col min="14589" max="14589" width="16" style="3" customWidth="1"/>
    <col min="14590" max="14590" width="11" style="3" customWidth="1"/>
    <col min="14591" max="14591" width="11.85546875" style="3" customWidth="1"/>
    <col min="14592" max="14592" width="14.28515625" style="3" customWidth="1"/>
    <col min="14593" max="14593" width="12.5703125" style="3" customWidth="1"/>
    <col min="14594" max="14594" width="13.140625" style="3" customWidth="1"/>
    <col min="14595" max="14595" width="13" style="3" customWidth="1"/>
    <col min="14596" max="14596" width="16.42578125" style="3" customWidth="1"/>
    <col min="14597" max="14597" width="12.28515625" style="3" customWidth="1"/>
    <col min="14598" max="14598" width="17.7109375" style="3" customWidth="1"/>
    <col min="14599" max="14599" width="28.28515625" style="3" customWidth="1"/>
    <col min="14600" max="14600" width="14.85546875" style="3" customWidth="1"/>
    <col min="14601" max="14601" width="13.28515625" style="3" customWidth="1"/>
    <col min="14602" max="14602" width="23.42578125" style="3" customWidth="1"/>
    <col min="14603" max="14603" width="16.7109375" style="3" customWidth="1"/>
    <col min="14604" max="14604" width="20" style="3" customWidth="1"/>
    <col min="14605" max="14605" width="12.5703125" style="3" customWidth="1"/>
    <col min="14606" max="14607" width="11.140625" style="3" customWidth="1"/>
    <col min="14608" max="14608" width="11" style="3" customWidth="1"/>
    <col min="14609" max="14609" width="12.28515625" style="3" customWidth="1"/>
    <col min="14610" max="14610" width="14.42578125" style="3" customWidth="1"/>
    <col min="14611" max="14611" width="9.140625" style="3"/>
    <col min="14612" max="14612" width="11.140625" style="3" customWidth="1"/>
    <col min="14613" max="14615" width="9.140625" style="3"/>
    <col min="14616" max="14616" width="12.42578125" style="3" customWidth="1"/>
    <col min="14617" max="14619" width="9.140625" style="3"/>
    <col min="14620" max="14620" width="11" style="3" customWidth="1"/>
    <col min="14621" max="14623" width="9.140625" style="3"/>
    <col min="14624" max="14624" width="11" style="3" customWidth="1"/>
    <col min="14625" max="14628" width="9.140625" style="3"/>
    <col min="14629" max="14630" width="9.140625" style="3" customWidth="1"/>
    <col min="14631" max="14631" width="9.7109375" style="3" customWidth="1"/>
    <col min="14632" max="14632" width="12.7109375" style="3" customWidth="1"/>
    <col min="14633" max="14633" width="9.85546875" style="3" customWidth="1"/>
    <col min="14634" max="14634" width="10.7109375" style="3" customWidth="1"/>
    <col min="14635" max="14635" width="12.5703125" style="3" customWidth="1"/>
    <col min="14636" max="14637" width="9.140625" style="3"/>
    <col min="14638" max="14638" width="16.28515625" style="3" customWidth="1"/>
    <col min="14639" max="14639" width="15.42578125" style="3" customWidth="1"/>
    <col min="14640" max="14837" width="9.140625" style="3"/>
    <col min="14838" max="14838" width="12.28515625" style="3" customWidth="1"/>
    <col min="14839" max="14841" width="9.28515625" style="3" customWidth="1"/>
    <col min="14842" max="14842" width="12.42578125" style="3" customWidth="1"/>
    <col min="14843" max="14843" width="21.7109375" style="3" customWidth="1"/>
    <col min="14844" max="14844" width="27.7109375" style="3" customWidth="1"/>
    <col min="14845" max="14845" width="16" style="3" customWidth="1"/>
    <col min="14846" max="14846" width="11" style="3" customWidth="1"/>
    <col min="14847" max="14847" width="11.85546875" style="3" customWidth="1"/>
    <col min="14848" max="14848" width="14.28515625" style="3" customWidth="1"/>
    <col min="14849" max="14849" width="12.5703125" style="3" customWidth="1"/>
    <col min="14850" max="14850" width="13.140625" style="3" customWidth="1"/>
    <col min="14851" max="14851" width="13" style="3" customWidth="1"/>
    <col min="14852" max="14852" width="16.42578125" style="3" customWidth="1"/>
    <col min="14853" max="14853" width="12.28515625" style="3" customWidth="1"/>
    <col min="14854" max="14854" width="17.7109375" style="3" customWidth="1"/>
    <col min="14855" max="14855" width="28.28515625" style="3" customWidth="1"/>
    <col min="14856" max="14856" width="14.85546875" style="3" customWidth="1"/>
    <col min="14857" max="14857" width="13.28515625" style="3" customWidth="1"/>
    <col min="14858" max="14858" width="23.42578125" style="3" customWidth="1"/>
    <col min="14859" max="14859" width="16.7109375" style="3" customWidth="1"/>
    <col min="14860" max="14860" width="20" style="3" customWidth="1"/>
    <col min="14861" max="14861" width="12.5703125" style="3" customWidth="1"/>
    <col min="14862" max="14863" width="11.140625" style="3" customWidth="1"/>
    <col min="14864" max="14864" width="11" style="3" customWidth="1"/>
    <col min="14865" max="14865" width="12.28515625" style="3" customWidth="1"/>
    <col min="14866" max="14866" width="14.42578125" style="3" customWidth="1"/>
    <col min="14867" max="14867" width="9.140625" style="3"/>
    <col min="14868" max="14868" width="11.140625" style="3" customWidth="1"/>
    <col min="14869" max="14871" width="9.140625" style="3"/>
    <col min="14872" max="14872" width="12.42578125" style="3" customWidth="1"/>
    <col min="14873" max="14875" width="9.140625" style="3"/>
    <col min="14876" max="14876" width="11" style="3" customWidth="1"/>
    <col min="14877" max="14879" width="9.140625" style="3"/>
    <col min="14880" max="14880" width="11" style="3" customWidth="1"/>
    <col min="14881" max="14884" width="9.140625" style="3"/>
    <col min="14885" max="14886" width="9.140625" style="3" customWidth="1"/>
    <col min="14887" max="14887" width="9.7109375" style="3" customWidth="1"/>
    <col min="14888" max="14888" width="12.7109375" style="3" customWidth="1"/>
    <col min="14889" max="14889" width="9.85546875" style="3" customWidth="1"/>
    <col min="14890" max="14890" width="10.7109375" style="3" customWidth="1"/>
    <col min="14891" max="14891" width="12.5703125" style="3" customWidth="1"/>
    <col min="14892" max="14893" width="9.140625" style="3"/>
    <col min="14894" max="14894" width="16.28515625" style="3" customWidth="1"/>
    <col min="14895" max="14895" width="15.42578125" style="3" customWidth="1"/>
    <col min="14896" max="15093" width="9.140625" style="3"/>
    <col min="15094" max="15094" width="12.28515625" style="3" customWidth="1"/>
    <col min="15095" max="15097" width="9.28515625" style="3" customWidth="1"/>
    <col min="15098" max="15098" width="12.42578125" style="3" customWidth="1"/>
    <col min="15099" max="15099" width="21.7109375" style="3" customWidth="1"/>
    <col min="15100" max="15100" width="27.7109375" style="3" customWidth="1"/>
    <col min="15101" max="15101" width="16" style="3" customWidth="1"/>
    <col min="15102" max="15102" width="11" style="3" customWidth="1"/>
    <col min="15103" max="15103" width="11.85546875" style="3" customWidth="1"/>
    <col min="15104" max="15104" width="14.28515625" style="3" customWidth="1"/>
    <col min="15105" max="15105" width="12.5703125" style="3" customWidth="1"/>
    <col min="15106" max="15106" width="13.140625" style="3" customWidth="1"/>
    <col min="15107" max="15107" width="13" style="3" customWidth="1"/>
    <col min="15108" max="15108" width="16.42578125" style="3" customWidth="1"/>
    <col min="15109" max="15109" width="12.28515625" style="3" customWidth="1"/>
    <col min="15110" max="15110" width="17.7109375" style="3" customWidth="1"/>
    <col min="15111" max="15111" width="28.28515625" style="3" customWidth="1"/>
    <col min="15112" max="15112" width="14.85546875" style="3" customWidth="1"/>
    <col min="15113" max="15113" width="13.28515625" style="3" customWidth="1"/>
    <col min="15114" max="15114" width="23.42578125" style="3" customWidth="1"/>
    <col min="15115" max="15115" width="16.7109375" style="3" customWidth="1"/>
    <col min="15116" max="15116" width="20" style="3" customWidth="1"/>
    <col min="15117" max="15117" width="12.5703125" style="3" customWidth="1"/>
    <col min="15118" max="15119" width="11.140625" style="3" customWidth="1"/>
    <col min="15120" max="15120" width="11" style="3" customWidth="1"/>
    <col min="15121" max="15121" width="12.28515625" style="3" customWidth="1"/>
    <col min="15122" max="15122" width="14.42578125" style="3" customWidth="1"/>
    <col min="15123" max="15123" width="9.140625" style="3"/>
    <col min="15124" max="15124" width="11.140625" style="3" customWidth="1"/>
    <col min="15125" max="15127" width="9.140625" style="3"/>
    <col min="15128" max="15128" width="12.42578125" style="3" customWidth="1"/>
    <col min="15129" max="15131" width="9.140625" style="3"/>
    <col min="15132" max="15132" width="11" style="3" customWidth="1"/>
    <col min="15133" max="15135" width="9.140625" style="3"/>
    <col min="15136" max="15136" width="11" style="3" customWidth="1"/>
    <col min="15137" max="15140" width="9.140625" style="3"/>
    <col min="15141" max="15142" width="9.140625" style="3" customWidth="1"/>
    <col min="15143" max="15143" width="9.7109375" style="3" customWidth="1"/>
    <col min="15144" max="15144" width="12.7109375" style="3" customWidth="1"/>
    <col min="15145" max="15145" width="9.85546875" style="3" customWidth="1"/>
    <col min="15146" max="15146" width="10.7109375" style="3" customWidth="1"/>
    <col min="15147" max="15147" width="12.5703125" style="3" customWidth="1"/>
    <col min="15148" max="15149" width="9.140625" style="3"/>
    <col min="15150" max="15150" width="16.28515625" style="3" customWidth="1"/>
    <col min="15151" max="15151" width="15.42578125" style="3" customWidth="1"/>
    <col min="15152" max="15349" width="9.140625" style="3"/>
    <col min="15350" max="15350" width="12.28515625" style="3" customWidth="1"/>
    <col min="15351" max="15353" width="9.28515625" style="3" customWidth="1"/>
    <col min="15354" max="15354" width="12.42578125" style="3" customWidth="1"/>
    <col min="15355" max="15355" width="21.7109375" style="3" customWidth="1"/>
    <col min="15356" max="15356" width="27.7109375" style="3" customWidth="1"/>
    <col min="15357" max="15357" width="16" style="3" customWidth="1"/>
    <col min="15358" max="15358" width="11" style="3" customWidth="1"/>
    <col min="15359" max="15359" width="11.85546875" style="3" customWidth="1"/>
    <col min="15360" max="15360" width="14.28515625" style="3" customWidth="1"/>
    <col min="15361" max="15361" width="12.5703125" style="3" customWidth="1"/>
    <col min="15362" max="15362" width="13.140625" style="3" customWidth="1"/>
    <col min="15363" max="15363" width="13" style="3" customWidth="1"/>
    <col min="15364" max="15364" width="16.42578125" style="3" customWidth="1"/>
    <col min="15365" max="15365" width="12.28515625" style="3" customWidth="1"/>
    <col min="15366" max="15366" width="17.7109375" style="3" customWidth="1"/>
    <col min="15367" max="15367" width="28.28515625" style="3" customWidth="1"/>
    <col min="15368" max="15368" width="14.85546875" style="3" customWidth="1"/>
    <col min="15369" max="15369" width="13.28515625" style="3" customWidth="1"/>
    <col min="15370" max="15370" width="23.42578125" style="3" customWidth="1"/>
    <col min="15371" max="15371" width="16.7109375" style="3" customWidth="1"/>
    <col min="15372" max="15372" width="20" style="3" customWidth="1"/>
    <col min="15373" max="15373" width="12.5703125" style="3" customWidth="1"/>
    <col min="15374" max="15375" width="11.140625" style="3" customWidth="1"/>
    <col min="15376" max="15376" width="11" style="3" customWidth="1"/>
    <col min="15377" max="15377" width="12.28515625" style="3" customWidth="1"/>
    <col min="15378" max="15378" width="14.42578125" style="3" customWidth="1"/>
    <col min="15379" max="15379" width="9.140625" style="3"/>
    <col min="15380" max="15380" width="11.140625" style="3" customWidth="1"/>
    <col min="15381" max="15383" width="9.140625" style="3"/>
    <col min="15384" max="15384" width="12.42578125" style="3" customWidth="1"/>
    <col min="15385" max="15387" width="9.140625" style="3"/>
    <col min="15388" max="15388" width="11" style="3" customWidth="1"/>
    <col min="15389" max="15391" width="9.140625" style="3"/>
    <col min="15392" max="15392" width="11" style="3" customWidth="1"/>
    <col min="15393" max="15396" width="9.140625" style="3"/>
    <col min="15397" max="15398" width="9.140625" style="3" customWidth="1"/>
    <col min="15399" max="15399" width="9.7109375" style="3" customWidth="1"/>
    <col min="15400" max="15400" width="12.7109375" style="3" customWidth="1"/>
    <col min="15401" max="15401" width="9.85546875" style="3" customWidth="1"/>
    <col min="15402" max="15402" width="10.7109375" style="3" customWidth="1"/>
    <col min="15403" max="15403" width="12.5703125" style="3" customWidth="1"/>
    <col min="15404" max="15405" width="9.140625" style="3"/>
    <col min="15406" max="15406" width="16.28515625" style="3" customWidth="1"/>
    <col min="15407" max="15407" width="15.42578125" style="3" customWidth="1"/>
    <col min="15408" max="15605" width="9.140625" style="3"/>
    <col min="15606" max="15606" width="12.28515625" style="3" customWidth="1"/>
    <col min="15607" max="15609" width="9.28515625" style="3" customWidth="1"/>
    <col min="15610" max="15610" width="12.42578125" style="3" customWidth="1"/>
    <col min="15611" max="15611" width="21.7109375" style="3" customWidth="1"/>
    <col min="15612" max="15612" width="27.7109375" style="3" customWidth="1"/>
    <col min="15613" max="15613" width="16" style="3" customWidth="1"/>
    <col min="15614" max="15614" width="11" style="3" customWidth="1"/>
    <col min="15615" max="15615" width="11.85546875" style="3" customWidth="1"/>
    <col min="15616" max="15616" width="14.28515625" style="3" customWidth="1"/>
    <col min="15617" max="15617" width="12.5703125" style="3" customWidth="1"/>
    <col min="15618" max="15618" width="13.140625" style="3" customWidth="1"/>
    <col min="15619" max="15619" width="13" style="3" customWidth="1"/>
    <col min="15620" max="15620" width="16.42578125" style="3" customWidth="1"/>
    <col min="15621" max="15621" width="12.28515625" style="3" customWidth="1"/>
    <col min="15622" max="15622" width="17.7109375" style="3" customWidth="1"/>
    <col min="15623" max="15623" width="28.28515625" style="3" customWidth="1"/>
    <col min="15624" max="15624" width="14.85546875" style="3" customWidth="1"/>
    <col min="15625" max="15625" width="13.28515625" style="3" customWidth="1"/>
    <col min="15626" max="15626" width="23.42578125" style="3" customWidth="1"/>
    <col min="15627" max="15627" width="16.7109375" style="3" customWidth="1"/>
    <col min="15628" max="15628" width="20" style="3" customWidth="1"/>
    <col min="15629" max="15629" width="12.5703125" style="3" customWidth="1"/>
    <col min="15630" max="15631" width="11.140625" style="3" customWidth="1"/>
    <col min="15632" max="15632" width="11" style="3" customWidth="1"/>
    <col min="15633" max="15633" width="12.28515625" style="3" customWidth="1"/>
    <col min="15634" max="15634" width="14.42578125" style="3" customWidth="1"/>
    <col min="15635" max="15635" width="9.140625" style="3"/>
    <col min="15636" max="15636" width="11.140625" style="3" customWidth="1"/>
    <col min="15637" max="15639" width="9.140625" style="3"/>
    <col min="15640" max="15640" width="12.42578125" style="3" customWidth="1"/>
    <col min="15641" max="15643" width="9.140625" style="3"/>
    <col min="15644" max="15644" width="11" style="3" customWidth="1"/>
    <col min="15645" max="15647" width="9.140625" style="3"/>
    <col min="15648" max="15648" width="11" style="3" customWidth="1"/>
    <col min="15649" max="15652" width="9.140625" style="3"/>
    <col min="15653" max="15654" width="9.140625" style="3" customWidth="1"/>
    <col min="15655" max="15655" width="9.7109375" style="3" customWidth="1"/>
    <col min="15656" max="15656" width="12.7109375" style="3" customWidth="1"/>
    <col min="15657" max="15657" width="9.85546875" style="3" customWidth="1"/>
    <col min="15658" max="15658" width="10.7109375" style="3" customWidth="1"/>
    <col min="15659" max="15659" width="12.5703125" style="3" customWidth="1"/>
    <col min="15660" max="15661" width="9.140625" style="3"/>
    <col min="15662" max="15662" width="16.28515625" style="3" customWidth="1"/>
    <col min="15663" max="15663" width="15.42578125" style="3" customWidth="1"/>
    <col min="15664" max="15861" width="9.140625" style="3"/>
    <col min="15862" max="15862" width="12.28515625" style="3" customWidth="1"/>
    <col min="15863" max="15865" width="9.28515625" style="3" customWidth="1"/>
    <col min="15866" max="15866" width="12.42578125" style="3" customWidth="1"/>
    <col min="15867" max="15867" width="21.7109375" style="3" customWidth="1"/>
    <col min="15868" max="15868" width="27.7109375" style="3" customWidth="1"/>
    <col min="15869" max="15869" width="16" style="3" customWidth="1"/>
    <col min="15870" max="15870" width="11" style="3" customWidth="1"/>
    <col min="15871" max="15871" width="11.85546875" style="3" customWidth="1"/>
    <col min="15872" max="15872" width="14.28515625" style="3" customWidth="1"/>
    <col min="15873" max="15873" width="12.5703125" style="3" customWidth="1"/>
    <col min="15874" max="15874" width="13.140625" style="3" customWidth="1"/>
    <col min="15875" max="15875" width="13" style="3" customWidth="1"/>
    <col min="15876" max="15876" width="16.42578125" style="3" customWidth="1"/>
    <col min="15877" max="15877" width="12.28515625" style="3" customWidth="1"/>
    <col min="15878" max="15878" width="17.7109375" style="3" customWidth="1"/>
    <col min="15879" max="15879" width="28.28515625" style="3" customWidth="1"/>
    <col min="15880" max="15880" width="14.85546875" style="3" customWidth="1"/>
    <col min="15881" max="15881" width="13.28515625" style="3" customWidth="1"/>
    <col min="15882" max="15882" width="23.42578125" style="3" customWidth="1"/>
    <col min="15883" max="15883" width="16.7109375" style="3" customWidth="1"/>
    <col min="15884" max="15884" width="20" style="3" customWidth="1"/>
    <col min="15885" max="15885" width="12.5703125" style="3" customWidth="1"/>
    <col min="15886" max="15887" width="11.140625" style="3" customWidth="1"/>
    <col min="15888" max="15888" width="11" style="3" customWidth="1"/>
    <col min="15889" max="15889" width="12.28515625" style="3" customWidth="1"/>
    <col min="15890" max="15890" width="14.42578125" style="3" customWidth="1"/>
    <col min="15891" max="15891" width="9.140625" style="3"/>
    <col min="15892" max="15892" width="11.140625" style="3" customWidth="1"/>
    <col min="15893" max="15895" width="9.140625" style="3"/>
    <col min="15896" max="15896" width="12.42578125" style="3" customWidth="1"/>
    <col min="15897" max="15899" width="9.140625" style="3"/>
    <col min="15900" max="15900" width="11" style="3" customWidth="1"/>
    <col min="15901" max="15903" width="9.140625" style="3"/>
    <col min="15904" max="15904" width="11" style="3" customWidth="1"/>
    <col min="15905" max="15908" width="9.140625" style="3"/>
    <col min="15909" max="15910" width="9.140625" style="3" customWidth="1"/>
    <col min="15911" max="15911" width="9.7109375" style="3" customWidth="1"/>
    <col min="15912" max="15912" width="12.7109375" style="3" customWidth="1"/>
    <col min="15913" max="15913" width="9.85546875" style="3" customWidth="1"/>
    <col min="15914" max="15914" width="10.7109375" style="3" customWidth="1"/>
    <col min="15915" max="15915" width="12.5703125" style="3" customWidth="1"/>
    <col min="15916" max="15917" width="9.140625" style="3"/>
    <col min="15918" max="15918" width="16.28515625" style="3" customWidth="1"/>
    <col min="15919" max="15919" width="15.42578125" style="3" customWidth="1"/>
    <col min="15920" max="16117" width="9.140625" style="3"/>
    <col min="16118" max="16118" width="12.28515625" style="3" customWidth="1"/>
    <col min="16119" max="16121" width="9.28515625" style="3" customWidth="1"/>
    <col min="16122" max="16122" width="12.42578125" style="3" customWidth="1"/>
    <col min="16123" max="16123" width="21.7109375" style="3" customWidth="1"/>
    <col min="16124" max="16124" width="27.7109375" style="3" customWidth="1"/>
    <col min="16125" max="16125" width="16" style="3" customWidth="1"/>
    <col min="16126" max="16126" width="11" style="3" customWidth="1"/>
    <col min="16127" max="16127" width="11.85546875" style="3" customWidth="1"/>
    <col min="16128" max="16128" width="14.28515625" style="3" customWidth="1"/>
    <col min="16129" max="16129" width="12.5703125" style="3" customWidth="1"/>
    <col min="16130" max="16130" width="13.140625" style="3" customWidth="1"/>
    <col min="16131" max="16131" width="13" style="3" customWidth="1"/>
    <col min="16132" max="16132" width="16.42578125" style="3" customWidth="1"/>
    <col min="16133" max="16133" width="12.28515625" style="3" customWidth="1"/>
    <col min="16134" max="16134" width="17.7109375" style="3" customWidth="1"/>
    <col min="16135" max="16135" width="28.28515625" style="3" customWidth="1"/>
    <col min="16136" max="16136" width="14.85546875" style="3" customWidth="1"/>
    <col min="16137" max="16137" width="13.28515625" style="3" customWidth="1"/>
    <col min="16138" max="16138" width="23.42578125" style="3" customWidth="1"/>
    <col min="16139" max="16139" width="16.7109375" style="3" customWidth="1"/>
    <col min="16140" max="16140" width="20" style="3" customWidth="1"/>
    <col min="16141" max="16141" width="12.5703125" style="3" customWidth="1"/>
    <col min="16142" max="16143" width="11.140625" style="3" customWidth="1"/>
    <col min="16144" max="16144" width="11" style="3" customWidth="1"/>
    <col min="16145" max="16145" width="12.28515625" style="3" customWidth="1"/>
    <col min="16146" max="16146" width="14.42578125" style="3" customWidth="1"/>
    <col min="16147" max="16147" width="9.140625" style="3"/>
    <col min="16148" max="16148" width="11.140625" style="3" customWidth="1"/>
    <col min="16149" max="16151" width="9.140625" style="3"/>
    <col min="16152" max="16152" width="12.42578125" style="3" customWidth="1"/>
    <col min="16153" max="16155" width="9.140625" style="3"/>
    <col min="16156" max="16156" width="11" style="3" customWidth="1"/>
    <col min="16157" max="16159" width="9.140625" style="3"/>
    <col min="16160" max="16160" width="11" style="3" customWidth="1"/>
    <col min="16161" max="16164" width="9.140625" style="3"/>
    <col min="16165" max="16166" width="9.140625" style="3" customWidth="1"/>
    <col min="16167" max="16167" width="9.7109375" style="3" customWidth="1"/>
    <col min="16168" max="16168" width="12.7109375" style="3" customWidth="1"/>
    <col min="16169" max="16169" width="9.85546875" style="3" customWidth="1"/>
    <col min="16170" max="16170" width="10.7109375" style="3" customWidth="1"/>
    <col min="16171" max="16171" width="12.5703125" style="3" customWidth="1"/>
    <col min="16172" max="16173" width="9.140625" style="3"/>
    <col min="16174" max="16174" width="16.28515625" style="3" customWidth="1"/>
    <col min="16175" max="16175" width="15.42578125" style="3" customWidth="1"/>
    <col min="16176" max="16384" width="9.140625" style="3"/>
  </cols>
  <sheetData>
    <row r="1" spans="1:47" s="15" customFormat="1" ht="38.25" x14ac:dyDescent="0.25">
      <c r="A1" s="11" t="s">
        <v>14</v>
      </c>
      <c r="B1" s="12" t="s">
        <v>15</v>
      </c>
      <c r="C1" s="12" t="s">
        <v>16</v>
      </c>
      <c r="D1" s="12" t="s">
        <v>17</v>
      </c>
      <c r="E1" s="12" t="s">
        <v>677</v>
      </c>
      <c r="F1" s="12" t="s">
        <v>696</v>
      </c>
      <c r="G1" s="11" t="s">
        <v>18</v>
      </c>
      <c r="H1" s="11" t="s">
        <v>33</v>
      </c>
      <c r="I1" s="11" t="s">
        <v>19</v>
      </c>
      <c r="J1" s="11" t="s">
        <v>801</v>
      </c>
      <c r="K1" s="11" t="s">
        <v>800</v>
      </c>
      <c r="L1" s="11" t="s">
        <v>21</v>
      </c>
      <c r="M1" s="11" t="s">
        <v>22</v>
      </c>
      <c r="N1" s="11" t="s">
        <v>23</v>
      </c>
      <c r="O1" s="11" t="s">
        <v>24</v>
      </c>
      <c r="P1" s="11" t="s">
        <v>25</v>
      </c>
      <c r="Q1" s="11" t="s">
        <v>26</v>
      </c>
      <c r="R1" s="13" t="s">
        <v>28</v>
      </c>
      <c r="S1" s="11" t="s">
        <v>29</v>
      </c>
      <c r="T1" s="14" t="s">
        <v>30</v>
      </c>
      <c r="U1" s="11" t="s">
        <v>31</v>
      </c>
      <c r="V1" s="11" t="s">
        <v>35</v>
      </c>
      <c r="W1" s="11" t="s">
        <v>36</v>
      </c>
      <c r="X1" s="11" t="s">
        <v>37</v>
      </c>
      <c r="Y1" s="11" t="s">
        <v>38</v>
      </c>
      <c r="Z1" s="11" t="s">
        <v>39</v>
      </c>
      <c r="AA1" s="11" t="s">
        <v>40</v>
      </c>
      <c r="AB1" s="11" t="s">
        <v>41</v>
      </c>
      <c r="AC1" s="11" t="s">
        <v>697</v>
      </c>
      <c r="AD1" s="11" t="s">
        <v>43</v>
      </c>
      <c r="AE1" s="11" t="s">
        <v>44</v>
      </c>
      <c r="AF1" s="11" t="s">
        <v>45</v>
      </c>
      <c r="AG1" s="11" t="s">
        <v>698</v>
      </c>
      <c r="AH1" s="11" t="s">
        <v>43</v>
      </c>
      <c r="AI1" s="11" t="s">
        <v>44</v>
      </c>
      <c r="AJ1" s="11" t="s">
        <v>45</v>
      </c>
      <c r="AK1" s="11" t="s">
        <v>49</v>
      </c>
      <c r="AL1" s="11" t="s">
        <v>50</v>
      </c>
      <c r="AM1" s="11" t="s">
        <v>51</v>
      </c>
      <c r="AN1" s="11" t="s">
        <v>52</v>
      </c>
      <c r="AO1" s="11" t="s">
        <v>53</v>
      </c>
      <c r="AP1" s="11" t="s">
        <v>54</v>
      </c>
      <c r="AQ1" s="11" t="s">
        <v>55</v>
      </c>
      <c r="AR1" s="11" t="s">
        <v>56</v>
      </c>
      <c r="AS1" s="11" t="s">
        <v>57</v>
      </c>
      <c r="AT1" s="11" t="s">
        <v>58</v>
      </c>
      <c r="AU1" s="11" t="s">
        <v>59</v>
      </c>
    </row>
    <row r="2" spans="1:47" s="17" customFormat="1" ht="12.75" x14ac:dyDescent="0.25">
      <c r="A2" s="6" t="s">
        <v>630</v>
      </c>
      <c r="B2" s="3"/>
      <c r="C2" s="3"/>
      <c r="D2" s="3"/>
      <c r="E2" s="3" t="s">
        <v>678</v>
      </c>
      <c r="F2" s="40">
        <v>1</v>
      </c>
      <c r="G2" s="3" t="s">
        <v>61</v>
      </c>
      <c r="H2" s="3"/>
      <c r="I2" s="3" t="s">
        <v>62</v>
      </c>
      <c r="J2" s="58">
        <v>1133</v>
      </c>
      <c r="K2" s="58">
        <f>J2/10000</f>
        <v>0.1133</v>
      </c>
      <c r="L2" s="3" t="s">
        <v>63</v>
      </c>
      <c r="M2" s="3" t="s">
        <v>64</v>
      </c>
      <c r="N2" s="3">
        <v>2</v>
      </c>
      <c r="O2" s="3">
        <v>2</v>
      </c>
      <c r="P2" s="3" t="s">
        <v>65</v>
      </c>
      <c r="Q2" s="3">
        <v>1</v>
      </c>
      <c r="R2" s="6"/>
      <c r="S2" s="6"/>
      <c r="T2" s="6"/>
      <c r="U2" s="6"/>
      <c r="V2" s="6"/>
      <c r="W2" s="6"/>
      <c r="X2" s="6"/>
      <c r="Y2" s="6"/>
      <c r="Z2" s="6"/>
      <c r="AA2" s="6"/>
      <c r="AB2" s="3" t="s">
        <v>67</v>
      </c>
      <c r="AC2" s="3" t="s">
        <v>68</v>
      </c>
      <c r="AD2" s="3" t="s">
        <v>69</v>
      </c>
      <c r="AE2" s="3"/>
      <c r="AF2" s="3" t="s">
        <v>70</v>
      </c>
      <c r="AG2" s="3"/>
      <c r="AH2" s="3"/>
      <c r="AI2" s="3"/>
      <c r="AJ2" s="3"/>
      <c r="AK2" s="3"/>
      <c r="AL2" s="3"/>
      <c r="AM2" s="3"/>
      <c r="AN2" s="3" t="s">
        <v>71</v>
      </c>
      <c r="AO2" s="3" t="s">
        <v>72</v>
      </c>
      <c r="AP2" s="5" t="s">
        <v>73</v>
      </c>
      <c r="AQ2" s="3" t="s">
        <v>74</v>
      </c>
      <c r="AR2" s="16">
        <v>1</v>
      </c>
      <c r="AS2" s="39">
        <v>0</v>
      </c>
      <c r="AT2" s="39">
        <v>0</v>
      </c>
      <c r="AU2" s="40">
        <v>2</v>
      </c>
    </row>
    <row r="3" spans="1:47" s="17" customFormat="1" ht="12.75" x14ac:dyDescent="0.25">
      <c r="A3" s="6"/>
      <c r="B3" s="3"/>
      <c r="C3" s="3"/>
      <c r="D3" s="3"/>
      <c r="E3" s="3"/>
      <c r="F3" s="40">
        <v>2</v>
      </c>
      <c r="G3" s="3" t="s">
        <v>75</v>
      </c>
      <c r="H3" s="3"/>
      <c r="I3" s="3" t="s">
        <v>76</v>
      </c>
      <c r="J3" s="58">
        <v>508</v>
      </c>
      <c r="K3" s="58">
        <f t="shared" ref="K3:K66" si="0">J3/10000</f>
        <v>5.0799999999999998E-2</v>
      </c>
      <c r="L3" s="3" t="s">
        <v>63</v>
      </c>
      <c r="M3" s="3" t="s">
        <v>77</v>
      </c>
      <c r="N3" s="3">
        <v>1</v>
      </c>
      <c r="O3" s="3">
        <v>2</v>
      </c>
      <c r="P3" s="3" t="s">
        <v>65</v>
      </c>
      <c r="Q3" s="3">
        <v>1</v>
      </c>
      <c r="R3" s="6"/>
      <c r="S3" s="6"/>
      <c r="T3" s="6"/>
      <c r="U3" s="6"/>
      <c r="V3" s="6"/>
      <c r="W3" s="6"/>
      <c r="X3" s="6"/>
      <c r="Y3" s="6"/>
      <c r="Z3" s="6"/>
      <c r="AA3" s="6"/>
      <c r="AB3" s="3" t="s">
        <v>67</v>
      </c>
      <c r="AC3" s="6"/>
      <c r="AD3" s="6"/>
      <c r="AE3" s="6"/>
      <c r="AF3" s="6"/>
      <c r="AG3" s="3"/>
      <c r="AH3" s="3"/>
      <c r="AI3" s="3"/>
      <c r="AJ3" s="3"/>
      <c r="AK3" s="3"/>
      <c r="AL3" s="3"/>
      <c r="AM3" s="3"/>
      <c r="AN3" s="3"/>
      <c r="AO3" s="3" t="s">
        <v>78</v>
      </c>
      <c r="AP3" s="18"/>
      <c r="AQ3" s="6"/>
      <c r="AR3" s="16">
        <v>1</v>
      </c>
      <c r="AS3" s="39">
        <v>0</v>
      </c>
      <c r="AT3" s="39">
        <v>0</v>
      </c>
      <c r="AU3" s="40">
        <v>1</v>
      </c>
    </row>
    <row r="4" spans="1:47" x14ac:dyDescent="0.25">
      <c r="F4" s="40">
        <v>3</v>
      </c>
      <c r="G4" s="3" t="s">
        <v>79</v>
      </c>
      <c r="I4" s="3" t="s">
        <v>80</v>
      </c>
      <c r="J4" s="58">
        <v>1799</v>
      </c>
      <c r="K4" s="58">
        <f t="shared" si="0"/>
        <v>0.1799</v>
      </c>
      <c r="L4" s="3" t="s">
        <v>81</v>
      </c>
      <c r="M4" s="3" t="s">
        <v>64</v>
      </c>
      <c r="N4" s="3">
        <v>2</v>
      </c>
      <c r="O4" s="3">
        <v>2</v>
      </c>
      <c r="P4" s="3" t="s">
        <v>65</v>
      </c>
      <c r="Q4" s="3">
        <v>1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O4" s="3" t="s">
        <v>82</v>
      </c>
      <c r="AP4" s="18"/>
      <c r="AQ4" s="6"/>
      <c r="AR4" s="16">
        <v>1</v>
      </c>
      <c r="AS4" s="39">
        <v>0</v>
      </c>
      <c r="AT4" s="39">
        <v>0</v>
      </c>
      <c r="AU4" s="40">
        <v>2</v>
      </c>
    </row>
    <row r="5" spans="1:47" x14ac:dyDescent="0.25">
      <c r="A5" s="6" t="s">
        <v>631</v>
      </c>
      <c r="B5" s="3" t="s">
        <v>84</v>
      </c>
      <c r="C5" s="3" t="s">
        <v>85</v>
      </c>
      <c r="D5" s="3" t="s">
        <v>86</v>
      </c>
      <c r="E5" s="3" t="s">
        <v>678</v>
      </c>
      <c r="F5" s="40">
        <v>1</v>
      </c>
      <c r="G5" s="3" t="s">
        <v>79</v>
      </c>
      <c r="H5" s="3" t="s">
        <v>89</v>
      </c>
      <c r="I5" s="3">
        <v>876</v>
      </c>
      <c r="J5" s="58">
        <v>876</v>
      </c>
      <c r="K5" s="58">
        <f t="shared" si="0"/>
        <v>8.7599999999999997E-2</v>
      </c>
      <c r="L5" s="3" t="s">
        <v>87</v>
      </c>
      <c r="M5" s="3" t="s">
        <v>88</v>
      </c>
      <c r="N5" s="3">
        <v>2</v>
      </c>
      <c r="O5" s="3">
        <v>2</v>
      </c>
      <c r="P5" s="3" t="s">
        <v>65</v>
      </c>
      <c r="Q5" s="3">
        <v>1</v>
      </c>
      <c r="W5" s="3" t="s">
        <v>90</v>
      </c>
      <c r="AB5" s="3" t="s">
        <v>67</v>
      </c>
      <c r="AC5" s="3" t="s">
        <v>68</v>
      </c>
      <c r="AD5" s="3" t="s">
        <v>91</v>
      </c>
      <c r="AE5" s="3" t="s">
        <v>92</v>
      </c>
      <c r="AF5" s="3" t="s">
        <v>70</v>
      </c>
      <c r="AN5" s="3" t="s">
        <v>93</v>
      </c>
      <c r="AO5" s="3" t="s">
        <v>94</v>
      </c>
      <c r="AP5" s="5" t="s">
        <v>95</v>
      </c>
      <c r="AQ5" s="3" t="s">
        <v>96</v>
      </c>
      <c r="AR5" s="16">
        <v>0.6</v>
      </c>
      <c r="AS5" s="16">
        <v>0.4</v>
      </c>
      <c r="AT5" s="40">
        <v>0</v>
      </c>
      <c r="AU5" s="40">
        <v>3</v>
      </c>
    </row>
    <row r="6" spans="1:47" x14ac:dyDescent="0.25">
      <c r="F6" s="40"/>
      <c r="AR6" s="16"/>
      <c r="AS6" s="16"/>
    </row>
    <row r="7" spans="1:47" x14ac:dyDescent="0.25">
      <c r="A7" s="6" t="s">
        <v>632</v>
      </c>
      <c r="B7" s="3" t="s">
        <v>98</v>
      </c>
      <c r="C7" s="3" t="s">
        <v>99</v>
      </c>
      <c r="D7" s="3">
        <v>1607</v>
      </c>
      <c r="E7" s="3" t="s">
        <v>678</v>
      </c>
      <c r="F7" s="40">
        <v>1</v>
      </c>
      <c r="G7" s="3" t="s">
        <v>100</v>
      </c>
      <c r="I7" s="3">
        <v>2043</v>
      </c>
      <c r="J7" s="58">
        <v>2043</v>
      </c>
      <c r="K7" s="58">
        <f t="shared" si="0"/>
        <v>0.20430000000000001</v>
      </c>
      <c r="L7" s="3" t="s">
        <v>101</v>
      </c>
      <c r="M7" s="3" t="s">
        <v>77</v>
      </c>
      <c r="N7" s="3">
        <v>1</v>
      </c>
      <c r="O7" s="3">
        <v>2</v>
      </c>
      <c r="R7" s="3">
        <v>0</v>
      </c>
      <c r="S7" s="19" t="s">
        <v>102</v>
      </c>
      <c r="T7" s="20" t="s">
        <v>102</v>
      </c>
      <c r="U7" s="3" t="s">
        <v>102</v>
      </c>
      <c r="W7" s="19" t="s">
        <v>103</v>
      </c>
      <c r="AB7" s="3" t="s">
        <v>64</v>
      </c>
      <c r="AC7" s="3" t="s">
        <v>104</v>
      </c>
      <c r="AD7" s="3" t="s">
        <v>105</v>
      </c>
      <c r="AE7" s="3" t="s">
        <v>92</v>
      </c>
      <c r="AF7" s="3" t="s">
        <v>106</v>
      </c>
      <c r="AJ7" s="3" t="s">
        <v>102</v>
      </c>
      <c r="AK7" s="3" t="s">
        <v>107</v>
      </c>
      <c r="AN7" s="3" t="s">
        <v>108</v>
      </c>
      <c r="AO7" s="3" t="s">
        <v>109</v>
      </c>
      <c r="AP7" s="3"/>
      <c r="AQ7" s="3" t="s">
        <v>74</v>
      </c>
      <c r="AR7" s="16">
        <v>0.4</v>
      </c>
      <c r="AS7" s="16">
        <v>0.6</v>
      </c>
      <c r="AU7" s="40">
        <v>2</v>
      </c>
    </row>
    <row r="8" spans="1:47" x14ac:dyDescent="0.25">
      <c r="F8" s="40">
        <v>2</v>
      </c>
      <c r="G8" s="3" t="s">
        <v>100</v>
      </c>
      <c r="I8" s="3">
        <v>319</v>
      </c>
      <c r="J8" s="58">
        <v>319</v>
      </c>
      <c r="K8" s="58">
        <f t="shared" si="0"/>
        <v>3.1899999999999998E-2</v>
      </c>
      <c r="L8" s="3" t="s">
        <v>101</v>
      </c>
      <c r="M8" s="3" t="s">
        <v>77</v>
      </c>
      <c r="N8" s="3">
        <v>1</v>
      </c>
      <c r="O8" s="3">
        <v>2</v>
      </c>
      <c r="S8" s="19" t="s">
        <v>102</v>
      </c>
      <c r="T8" s="20" t="s">
        <v>102</v>
      </c>
      <c r="U8" s="3" t="s">
        <v>102</v>
      </c>
      <c r="W8" s="19" t="s">
        <v>103</v>
      </c>
      <c r="AB8" s="3" t="s">
        <v>64</v>
      </c>
      <c r="AC8" s="3" t="s">
        <v>104</v>
      </c>
      <c r="AD8" s="3" t="s">
        <v>110</v>
      </c>
      <c r="AE8" s="3" t="s">
        <v>92</v>
      </c>
      <c r="AF8" s="3" t="s">
        <v>106</v>
      </c>
      <c r="AJ8" s="3" t="s">
        <v>102</v>
      </c>
      <c r="AK8" s="3" t="s">
        <v>107</v>
      </c>
      <c r="AN8" s="3" t="s">
        <v>111</v>
      </c>
      <c r="AO8" s="3" t="s">
        <v>109</v>
      </c>
      <c r="AP8" s="3"/>
      <c r="AQ8" s="3" t="s">
        <v>74</v>
      </c>
      <c r="AR8" s="16">
        <v>0.4</v>
      </c>
      <c r="AS8" s="16">
        <v>0.6</v>
      </c>
      <c r="AU8" s="40">
        <v>2</v>
      </c>
    </row>
    <row r="9" spans="1:47" x14ac:dyDescent="0.25">
      <c r="F9" s="40">
        <v>3</v>
      </c>
      <c r="G9" s="3" t="s">
        <v>100</v>
      </c>
      <c r="I9" s="3">
        <v>695</v>
      </c>
      <c r="J9" s="58">
        <v>695</v>
      </c>
      <c r="K9" s="58">
        <f t="shared" si="0"/>
        <v>6.9500000000000006E-2</v>
      </c>
      <c r="L9" s="3" t="s">
        <v>101</v>
      </c>
      <c r="M9" s="3" t="s">
        <v>64</v>
      </c>
      <c r="N9" s="3">
        <v>1</v>
      </c>
      <c r="O9" s="3">
        <v>2</v>
      </c>
      <c r="S9" s="19" t="s">
        <v>102</v>
      </c>
      <c r="T9" s="20" t="s">
        <v>102</v>
      </c>
      <c r="U9" s="3" t="s">
        <v>102</v>
      </c>
      <c r="W9" s="19" t="s">
        <v>103</v>
      </c>
      <c r="AB9" s="3" t="s">
        <v>112</v>
      </c>
      <c r="AC9" s="3" t="s">
        <v>104</v>
      </c>
      <c r="AD9" s="3" t="s">
        <v>105</v>
      </c>
      <c r="AE9" s="3" t="s">
        <v>92</v>
      </c>
      <c r="AF9" s="3" t="s">
        <v>106</v>
      </c>
      <c r="AJ9" s="3" t="s">
        <v>102</v>
      </c>
      <c r="AK9" s="3" t="s">
        <v>107</v>
      </c>
      <c r="AN9" s="3" t="s">
        <v>113</v>
      </c>
      <c r="AO9" s="3" t="s">
        <v>114</v>
      </c>
      <c r="AP9" s="3"/>
      <c r="AQ9" s="3" t="s">
        <v>115</v>
      </c>
      <c r="AR9" s="16">
        <v>0.4</v>
      </c>
      <c r="AS9" s="16">
        <v>0.6</v>
      </c>
      <c r="AU9" s="40">
        <v>2</v>
      </c>
    </row>
    <row r="10" spans="1:47" x14ac:dyDescent="0.25">
      <c r="F10" s="40"/>
      <c r="U10" s="3" t="s">
        <v>102</v>
      </c>
      <c r="W10" s="19"/>
      <c r="AP10" s="3"/>
    </row>
    <row r="11" spans="1:47" x14ac:dyDescent="0.25">
      <c r="A11" s="6" t="s">
        <v>679</v>
      </c>
      <c r="B11" s="3" t="s">
        <v>117</v>
      </c>
      <c r="C11" s="3" t="s">
        <v>118</v>
      </c>
      <c r="D11" s="3" t="s">
        <v>119</v>
      </c>
      <c r="E11" s="3" t="s">
        <v>678</v>
      </c>
      <c r="F11" s="40">
        <v>1</v>
      </c>
      <c r="G11" s="3" t="s">
        <v>120</v>
      </c>
      <c r="H11" s="3" t="s">
        <v>122</v>
      </c>
      <c r="I11" s="3" t="s">
        <v>121</v>
      </c>
      <c r="J11" s="58">
        <v>586</v>
      </c>
      <c r="K11" s="58">
        <f t="shared" si="0"/>
        <v>5.8599999999999999E-2</v>
      </c>
      <c r="L11" s="3" t="s">
        <v>87</v>
      </c>
      <c r="M11" s="3" t="s">
        <v>77</v>
      </c>
      <c r="N11" s="3">
        <v>1</v>
      </c>
      <c r="O11" s="3">
        <v>2</v>
      </c>
      <c r="P11" s="3" t="s">
        <v>65</v>
      </c>
      <c r="Q11" s="3">
        <v>1</v>
      </c>
      <c r="W11" s="3" t="s">
        <v>90</v>
      </c>
      <c r="AB11" s="3" t="s">
        <v>123</v>
      </c>
      <c r="AC11" s="3" t="s">
        <v>68</v>
      </c>
      <c r="AE11" s="3" t="s">
        <v>124</v>
      </c>
      <c r="AF11" s="3" t="s">
        <v>125</v>
      </c>
      <c r="AO11" s="3" t="s">
        <v>94</v>
      </c>
      <c r="AP11" s="5" t="s">
        <v>126</v>
      </c>
      <c r="AQ11" s="3">
        <v>0</v>
      </c>
      <c r="AR11" s="16">
        <v>0.7</v>
      </c>
      <c r="AS11" s="16">
        <v>0.3</v>
      </c>
      <c r="AT11" s="40">
        <v>0</v>
      </c>
      <c r="AU11" s="40">
        <v>2</v>
      </c>
    </row>
    <row r="12" spans="1:47" x14ac:dyDescent="0.25">
      <c r="F12" s="40">
        <v>2</v>
      </c>
      <c r="G12" s="3" t="s">
        <v>127</v>
      </c>
      <c r="H12" s="3" t="s">
        <v>122</v>
      </c>
      <c r="I12" s="3" t="s">
        <v>128</v>
      </c>
      <c r="J12" s="58">
        <v>745</v>
      </c>
      <c r="K12" s="58">
        <f t="shared" si="0"/>
        <v>7.4499999999999997E-2</v>
      </c>
      <c r="L12" s="3" t="s">
        <v>87</v>
      </c>
      <c r="M12" s="3" t="s">
        <v>77</v>
      </c>
      <c r="N12" s="3">
        <v>1</v>
      </c>
      <c r="O12" s="3">
        <v>2</v>
      </c>
      <c r="P12" s="3" t="s">
        <v>65</v>
      </c>
      <c r="Q12" s="3">
        <v>1</v>
      </c>
      <c r="W12" s="3" t="s">
        <v>129</v>
      </c>
      <c r="AB12" s="3" t="s">
        <v>130</v>
      </c>
      <c r="AC12" s="3" t="s">
        <v>131</v>
      </c>
      <c r="AE12" s="3" t="s">
        <v>124</v>
      </c>
      <c r="AF12" s="3" t="s">
        <v>125</v>
      </c>
      <c r="AN12" s="3" t="s">
        <v>132</v>
      </c>
      <c r="AO12" s="3" t="s">
        <v>133</v>
      </c>
      <c r="AP12" s="5" t="s">
        <v>126</v>
      </c>
      <c r="AQ12" s="3">
        <v>0</v>
      </c>
      <c r="AR12" s="16">
        <v>0.4</v>
      </c>
      <c r="AS12" s="16">
        <v>0.6</v>
      </c>
      <c r="AT12" s="40">
        <v>0</v>
      </c>
      <c r="AU12" s="40">
        <v>2</v>
      </c>
    </row>
    <row r="13" spans="1:47" x14ac:dyDescent="0.25">
      <c r="F13" s="40">
        <v>3</v>
      </c>
      <c r="G13" s="3" t="s">
        <v>134</v>
      </c>
      <c r="H13" s="3" t="s">
        <v>122</v>
      </c>
      <c r="I13" s="3" t="s">
        <v>135</v>
      </c>
      <c r="J13" s="58">
        <v>548</v>
      </c>
      <c r="K13" s="58">
        <f t="shared" si="0"/>
        <v>5.4800000000000001E-2</v>
      </c>
      <c r="L13" s="3" t="s">
        <v>87</v>
      </c>
      <c r="M13" s="3" t="s">
        <v>77</v>
      </c>
      <c r="N13" s="3">
        <v>1</v>
      </c>
      <c r="O13" s="3">
        <v>2</v>
      </c>
      <c r="P13" s="3" t="s">
        <v>65</v>
      </c>
      <c r="Q13" s="3">
        <v>1</v>
      </c>
      <c r="W13" s="3" t="s">
        <v>129</v>
      </c>
      <c r="AB13" s="3" t="s">
        <v>130</v>
      </c>
      <c r="AC13" s="3" t="s">
        <v>68</v>
      </c>
      <c r="AE13" s="3" t="s">
        <v>124</v>
      </c>
      <c r="AF13" s="3" t="s">
        <v>125</v>
      </c>
      <c r="AN13" s="3" t="s">
        <v>136</v>
      </c>
      <c r="AO13" s="3" t="s">
        <v>94</v>
      </c>
      <c r="AP13" s="5" t="s">
        <v>137</v>
      </c>
      <c r="AQ13" s="3">
        <v>0</v>
      </c>
      <c r="AR13" s="16">
        <v>1</v>
      </c>
      <c r="AS13" s="16">
        <v>0</v>
      </c>
      <c r="AT13" s="40">
        <v>0</v>
      </c>
      <c r="AU13" s="40">
        <v>2</v>
      </c>
    </row>
    <row r="14" spans="1:47" x14ac:dyDescent="0.25">
      <c r="A14" s="6" t="s">
        <v>633</v>
      </c>
      <c r="B14" s="3" t="s">
        <v>139</v>
      </c>
      <c r="C14" s="3" t="s">
        <v>140</v>
      </c>
      <c r="D14" s="3" t="s">
        <v>141</v>
      </c>
      <c r="E14" s="3" t="s">
        <v>678</v>
      </c>
      <c r="F14" s="40">
        <v>1</v>
      </c>
      <c r="G14" s="3" t="s">
        <v>79</v>
      </c>
      <c r="I14" s="3" t="s">
        <v>142</v>
      </c>
      <c r="J14" s="58">
        <v>360</v>
      </c>
      <c r="K14" s="58">
        <f t="shared" si="0"/>
        <v>3.5999999999999997E-2</v>
      </c>
      <c r="L14" s="3" t="s">
        <v>87</v>
      </c>
      <c r="M14" s="3" t="s">
        <v>64</v>
      </c>
      <c r="N14" s="3">
        <v>2</v>
      </c>
      <c r="O14" s="3">
        <v>2</v>
      </c>
      <c r="P14" s="3" t="s">
        <v>65</v>
      </c>
      <c r="Q14" s="3">
        <v>1</v>
      </c>
      <c r="R14" s="6"/>
      <c r="S14" s="6"/>
      <c r="T14" s="6"/>
      <c r="U14" s="6"/>
      <c r="W14" s="3" t="s">
        <v>90</v>
      </c>
      <c r="AB14" s="3" t="s">
        <v>123</v>
      </c>
      <c r="AC14" s="3" t="s">
        <v>143</v>
      </c>
      <c r="AE14" s="3" t="s">
        <v>92</v>
      </c>
      <c r="AF14" s="3" t="s">
        <v>70</v>
      </c>
      <c r="AN14" s="3" t="s">
        <v>144</v>
      </c>
      <c r="AO14" s="3" t="s">
        <v>145</v>
      </c>
      <c r="AP14" s="5" t="s">
        <v>146</v>
      </c>
      <c r="AQ14" s="3" t="s">
        <v>147</v>
      </c>
      <c r="AR14" s="16">
        <v>0.5</v>
      </c>
      <c r="AS14" s="16">
        <v>0.5</v>
      </c>
      <c r="AT14" s="40">
        <v>0</v>
      </c>
      <c r="AU14" s="40">
        <v>2</v>
      </c>
    </row>
    <row r="15" spans="1:47" x14ac:dyDescent="0.25">
      <c r="F15" s="40">
        <v>2</v>
      </c>
      <c r="G15" s="3" t="s">
        <v>148</v>
      </c>
      <c r="I15" s="3" t="s">
        <v>149</v>
      </c>
      <c r="J15" s="58">
        <v>772</v>
      </c>
      <c r="K15" s="58">
        <f t="shared" si="0"/>
        <v>7.7200000000000005E-2</v>
      </c>
      <c r="L15" s="3" t="s">
        <v>87</v>
      </c>
      <c r="M15" s="3" t="s">
        <v>64</v>
      </c>
      <c r="N15" s="3">
        <v>2</v>
      </c>
      <c r="O15" s="3">
        <v>2</v>
      </c>
      <c r="P15" s="3" t="s">
        <v>65</v>
      </c>
      <c r="Q15" s="3">
        <v>1</v>
      </c>
      <c r="W15" s="3" t="s">
        <v>90</v>
      </c>
      <c r="AB15" s="3" t="s">
        <v>123</v>
      </c>
      <c r="AC15" s="3" t="s">
        <v>68</v>
      </c>
      <c r="AE15" s="3" t="s">
        <v>92</v>
      </c>
      <c r="AF15" s="3" t="s">
        <v>70</v>
      </c>
      <c r="AN15" s="3" t="s">
        <v>151</v>
      </c>
      <c r="AO15" s="3" t="s">
        <v>145</v>
      </c>
      <c r="AP15" s="5" t="s">
        <v>115</v>
      </c>
      <c r="AQ15" s="3" t="s">
        <v>115</v>
      </c>
      <c r="AR15" s="16">
        <v>0.5</v>
      </c>
      <c r="AS15" s="40">
        <v>0</v>
      </c>
      <c r="AT15" s="40">
        <v>0</v>
      </c>
      <c r="AU15" s="40">
        <v>2</v>
      </c>
    </row>
    <row r="16" spans="1:47" x14ac:dyDescent="0.25">
      <c r="A16" s="6" t="s">
        <v>634</v>
      </c>
      <c r="B16" s="3" t="s">
        <v>153</v>
      </c>
      <c r="C16" s="3" t="s">
        <v>154</v>
      </c>
      <c r="D16" s="3" t="s">
        <v>155</v>
      </c>
      <c r="E16" s="3" t="s">
        <v>680</v>
      </c>
      <c r="F16" s="40">
        <v>1</v>
      </c>
      <c r="G16" s="3" t="s">
        <v>156</v>
      </c>
      <c r="H16" s="3" t="s">
        <v>122</v>
      </c>
      <c r="I16" s="3" t="s">
        <v>157</v>
      </c>
      <c r="J16" s="58">
        <v>736</v>
      </c>
      <c r="K16" s="58">
        <f t="shared" si="0"/>
        <v>7.3599999999999999E-2</v>
      </c>
      <c r="L16" s="3" t="s">
        <v>87</v>
      </c>
      <c r="M16" s="3" t="s">
        <v>88</v>
      </c>
      <c r="N16" s="3">
        <v>2</v>
      </c>
      <c r="O16" s="3">
        <v>2</v>
      </c>
      <c r="P16" s="3" t="s">
        <v>65</v>
      </c>
      <c r="Q16" s="3">
        <v>1</v>
      </c>
      <c r="W16" s="3" t="s">
        <v>90</v>
      </c>
      <c r="X16" s="3" t="s">
        <v>159</v>
      </c>
      <c r="Y16" s="3" t="s">
        <v>160</v>
      </c>
      <c r="Z16" s="3" t="s">
        <v>127</v>
      </c>
      <c r="AA16" s="3" t="s">
        <v>75</v>
      </c>
      <c r="AB16" s="3" t="s">
        <v>161</v>
      </c>
      <c r="AC16" s="3" t="s">
        <v>68</v>
      </c>
      <c r="AD16" s="3" t="s">
        <v>162</v>
      </c>
      <c r="AE16" s="3" t="s">
        <v>92</v>
      </c>
      <c r="AF16" s="3" t="s">
        <v>70</v>
      </c>
      <c r="AN16" s="3" t="s">
        <v>163</v>
      </c>
      <c r="AO16" s="3" t="s">
        <v>115</v>
      </c>
      <c r="AP16" s="5" t="s">
        <v>164</v>
      </c>
      <c r="AQ16" s="3" t="s">
        <v>115</v>
      </c>
      <c r="AR16" s="16">
        <v>0.8</v>
      </c>
      <c r="AS16" s="16">
        <v>0.2</v>
      </c>
      <c r="AT16" s="40">
        <v>0</v>
      </c>
      <c r="AU16" s="40">
        <v>2</v>
      </c>
    </row>
    <row r="17" spans="1:47" x14ac:dyDescent="0.25">
      <c r="F17" s="40">
        <v>2</v>
      </c>
      <c r="G17" s="3" t="s">
        <v>160</v>
      </c>
      <c r="H17" s="3" t="s">
        <v>122</v>
      </c>
      <c r="I17" s="3" t="s">
        <v>165</v>
      </c>
      <c r="J17" s="58">
        <v>240</v>
      </c>
      <c r="K17" s="58">
        <f t="shared" si="0"/>
        <v>2.4E-2</v>
      </c>
      <c r="L17" s="3" t="s">
        <v>87</v>
      </c>
      <c r="M17" s="3" t="s">
        <v>64</v>
      </c>
      <c r="N17" s="3">
        <v>2</v>
      </c>
      <c r="O17" s="3">
        <v>2</v>
      </c>
      <c r="P17" s="3" t="s">
        <v>65</v>
      </c>
      <c r="Q17" s="3">
        <v>1</v>
      </c>
      <c r="W17" s="3" t="s">
        <v>90</v>
      </c>
      <c r="Y17" s="3" t="s">
        <v>160</v>
      </c>
      <c r="Z17" s="3" t="s">
        <v>167</v>
      </c>
      <c r="AA17" s="3" t="s">
        <v>160</v>
      </c>
      <c r="AB17" s="3" t="s">
        <v>168</v>
      </c>
      <c r="AC17" s="3" t="s">
        <v>68</v>
      </c>
      <c r="AD17" s="3" t="s">
        <v>169</v>
      </c>
      <c r="AE17" s="3" t="s">
        <v>92</v>
      </c>
      <c r="AF17" s="3" t="s">
        <v>70</v>
      </c>
      <c r="AN17" s="3" t="s">
        <v>170</v>
      </c>
      <c r="AO17" s="3" t="s">
        <v>171</v>
      </c>
      <c r="AP17" s="5" t="s">
        <v>172</v>
      </c>
      <c r="AQ17" s="3" t="s">
        <v>173</v>
      </c>
      <c r="AR17" s="16">
        <v>1</v>
      </c>
      <c r="AS17" s="16">
        <v>0</v>
      </c>
      <c r="AT17" s="40">
        <v>0</v>
      </c>
      <c r="AU17" s="40">
        <v>2</v>
      </c>
    </row>
    <row r="18" spans="1:47" x14ac:dyDescent="0.25">
      <c r="F18" s="40">
        <v>3</v>
      </c>
      <c r="G18" s="3" t="s">
        <v>174</v>
      </c>
      <c r="H18" s="3" t="s">
        <v>122</v>
      </c>
      <c r="I18" s="3" t="s">
        <v>175</v>
      </c>
      <c r="J18" s="58">
        <v>1140</v>
      </c>
      <c r="K18" s="58">
        <f t="shared" si="0"/>
        <v>0.114</v>
      </c>
      <c r="L18" s="3" t="s">
        <v>87</v>
      </c>
      <c r="M18" s="3" t="s">
        <v>77</v>
      </c>
      <c r="N18" s="3">
        <v>2</v>
      </c>
      <c r="O18" s="3">
        <v>2</v>
      </c>
      <c r="P18" s="3" t="s">
        <v>65</v>
      </c>
      <c r="Q18" s="3">
        <v>1</v>
      </c>
      <c r="W18" s="3" t="s">
        <v>90</v>
      </c>
      <c r="Y18" s="3" t="s">
        <v>174</v>
      </c>
      <c r="Z18" s="3" t="s">
        <v>160</v>
      </c>
      <c r="AA18" s="3" t="s">
        <v>176</v>
      </c>
      <c r="AB18" s="3" t="s">
        <v>161</v>
      </c>
      <c r="AC18" s="3" t="s">
        <v>68</v>
      </c>
      <c r="AD18" s="3" t="s">
        <v>162</v>
      </c>
      <c r="AE18" s="3" t="s">
        <v>92</v>
      </c>
      <c r="AF18" s="3" t="s">
        <v>70</v>
      </c>
      <c r="AN18" s="3" t="s">
        <v>144</v>
      </c>
      <c r="AO18" s="3" t="s">
        <v>74</v>
      </c>
      <c r="AP18" s="5" t="s">
        <v>146</v>
      </c>
      <c r="AR18" s="16">
        <v>1</v>
      </c>
      <c r="AS18" s="16">
        <v>0</v>
      </c>
      <c r="AT18" s="40">
        <v>0</v>
      </c>
      <c r="AU18" s="40">
        <v>2</v>
      </c>
    </row>
    <row r="19" spans="1:47" x14ac:dyDescent="0.25">
      <c r="F19" s="40"/>
      <c r="AB19" s="3" t="s">
        <v>168</v>
      </c>
      <c r="AR19" s="40" t="s">
        <v>66</v>
      </c>
      <c r="AS19" s="40" t="s">
        <v>66</v>
      </c>
      <c r="AT19" s="40" t="s">
        <v>66</v>
      </c>
      <c r="AU19" s="40" t="s">
        <v>66</v>
      </c>
    </row>
    <row r="20" spans="1:47" x14ac:dyDescent="0.25">
      <c r="F20" s="40">
        <v>4</v>
      </c>
      <c r="G20" s="3" t="s">
        <v>178</v>
      </c>
      <c r="H20" s="3" t="s">
        <v>180</v>
      </c>
      <c r="I20" s="3" t="s">
        <v>179</v>
      </c>
      <c r="J20" s="58">
        <v>1326</v>
      </c>
      <c r="K20" s="58">
        <f t="shared" si="0"/>
        <v>0.1326</v>
      </c>
      <c r="L20" s="3" t="s">
        <v>87</v>
      </c>
      <c r="M20" s="3" t="s">
        <v>77</v>
      </c>
      <c r="N20" s="3">
        <v>2</v>
      </c>
      <c r="O20" s="3">
        <v>2</v>
      </c>
      <c r="P20" s="3" t="s">
        <v>65</v>
      </c>
      <c r="Q20" s="3">
        <v>1</v>
      </c>
      <c r="W20" s="3" t="s">
        <v>90</v>
      </c>
      <c r="AB20" s="3" t="s">
        <v>181</v>
      </c>
      <c r="AC20" s="3" t="s">
        <v>68</v>
      </c>
      <c r="AE20" s="3" t="s">
        <v>182</v>
      </c>
      <c r="AF20" s="3" t="s">
        <v>70</v>
      </c>
      <c r="AR20" s="40" t="s">
        <v>66</v>
      </c>
      <c r="AS20" s="40" t="s">
        <v>66</v>
      </c>
      <c r="AT20" s="40" t="s">
        <v>66</v>
      </c>
      <c r="AU20" s="40">
        <v>2</v>
      </c>
    </row>
    <row r="21" spans="1:47" x14ac:dyDescent="0.25">
      <c r="A21" s="6" t="s">
        <v>635</v>
      </c>
      <c r="B21" s="3" t="s">
        <v>184</v>
      </c>
      <c r="C21" s="3" t="s">
        <v>185</v>
      </c>
      <c r="D21" s="3" t="s">
        <v>186</v>
      </c>
      <c r="E21" s="3" t="s">
        <v>680</v>
      </c>
      <c r="F21" s="40">
        <v>1</v>
      </c>
      <c r="G21" s="3" t="s">
        <v>187</v>
      </c>
      <c r="H21" s="3" t="s">
        <v>122</v>
      </c>
      <c r="I21" s="3" t="s">
        <v>188</v>
      </c>
      <c r="J21" s="58">
        <v>1145</v>
      </c>
      <c r="K21" s="58">
        <f t="shared" si="0"/>
        <v>0.1145</v>
      </c>
      <c r="L21" s="3" t="s">
        <v>87</v>
      </c>
      <c r="M21" s="3" t="s">
        <v>64</v>
      </c>
      <c r="N21" s="3">
        <v>2</v>
      </c>
      <c r="O21" s="3">
        <v>2</v>
      </c>
      <c r="P21" s="3" t="s">
        <v>65</v>
      </c>
      <c r="Q21" s="3">
        <v>1</v>
      </c>
      <c r="W21" s="3" t="s">
        <v>90</v>
      </c>
      <c r="AB21" s="3" t="s">
        <v>189</v>
      </c>
      <c r="AC21" s="3" t="s">
        <v>68</v>
      </c>
      <c r="AD21" s="3" t="s">
        <v>173</v>
      </c>
      <c r="AE21" s="3" t="s">
        <v>92</v>
      </c>
      <c r="AF21" s="3" t="s">
        <v>190</v>
      </c>
      <c r="AN21" s="3" t="s">
        <v>191</v>
      </c>
      <c r="AO21" s="3" t="s">
        <v>171</v>
      </c>
      <c r="AP21" s="5" t="s">
        <v>95</v>
      </c>
      <c r="AQ21" s="3" t="s">
        <v>115</v>
      </c>
      <c r="AR21" s="16">
        <v>1</v>
      </c>
      <c r="AS21" s="16">
        <v>0.25</v>
      </c>
      <c r="AT21" s="16">
        <v>0.75</v>
      </c>
      <c r="AU21" s="40">
        <v>3</v>
      </c>
    </row>
    <row r="22" spans="1:47" x14ac:dyDescent="0.25">
      <c r="F22" s="40">
        <v>2</v>
      </c>
      <c r="G22" s="3" t="s">
        <v>176</v>
      </c>
      <c r="I22" s="3" t="s">
        <v>192</v>
      </c>
      <c r="J22" s="58">
        <v>816</v>
      </c>
      <c r="K22" s="58">
        <f t="shared" si="0"/>
        <v>8.1600000000000006E-2</v>
      </c>
      <c r="L22" s="3" t="s">
        <v>87</v>
      </c>
      <c r="M22" s="3" t="s">
        <v>64</v>
      </c>
      <c r="N22" s="3">
        <v>2</v>
      </c>
      <c r="O22" s="3">
        <v>2</v>
      </c>
      <c r="P22" s="3" t="s">
        <v>65</v>
      </c>
      <c r="Q22" s="3">
        <v>1</v>
      </c>
      <c r="W22" s="3" t="s">
        <v>90</v>
      </c>
      <c r="AA22" s="3" t="s">
        <v>193</v>
      </c>
      <c r="AB22" s="3" t="s">
        <v>194</v>
      </c>
      <c r="AC22" s="3" t="s">
        <v>68</v>
      </c>
      <c r="AD22" s="3" t="s">
        <v>173</v>
      </c>
      <c r="AE22" s="3" t="s">
        <v>92</v>
      </c>
      <c r="AF22" s="3" t="s">
        <v>190</v>
      </c>
      <c r="AN22" s="3" t="s">
        <v>195</v>
      </c>
      <c r="AO22" s="3" t="s">
        <v>196</v>
      </c>
      <c r="AP22" s="5" t="s">
        <v>96</v>
      </c>
      <c r="AQ22" s="3" t="s">
        <v>115</v>
      </c>
      <c r="AR22" s="16">
        <v>0.5</v>
      </c>
      <c r="AS22" s="16">
        <v>0</v>
      </c>
      <c r="AT22" s="16">
        <v>0.5</v>
      </c>
      <c r="AU22" s="40">
        <v>3</v>
      </c>
    </row>
    <row r="23" spans="1:47" x14ac:dyDescent="0.25">
      <c r="A23" s="6" t="s">
        <v>636</v>
      </c>
      <c r="B23" s="3" t="s">
        <v>198</v>
      </c>
      <c r="C23" s="3" t="s">
        <v>199</v>
      </c>
      <c r="D23" s="3" t="s">
        <v>200</v>
      </c>
      <c r="E23" s="3" t="s">
        <v>680</v>
      </c>
      <c r="F23" s="40">
        <v>1</v>
      </c>
      <c r="G23" s="3" t="s">
        <v>160</v>
      </c>
      <c r="I23" s="3" t="s">
        <v>201</v>
      </c>
      <c r="J23" s="58">
        <v>873</v>
      </c>
      <c r="K23" s="58">
        <f t="shared" si="0"/>
        <v>8.7300000000000003E-2</v>
      </c>
      <c r="L23" s="3" t="s">
        <v>63</v>
      </c>
      <c r="M23" s="3" t="s">
        <v>64</v>
      </c>
      <c r="N23" s="3">
        <v>1</v>
      </c>
      <c r="O23" s="3">
        <v>2</v>
      </c>
      <c r="P23" s="3" t="s">
        <v>65</v>
      </c>
      <c r="Q23" s="3">
        <v>1</v>
      </c>
      <c r="W23" s="3" t="s">
        <v>90</v>
      </c>
      <c r="AB23" s="3" t="s">
        <v>168</v>
      </c>
      <c r="AC23" s="3" t="s">
        <v>202</v>
      </c>
      <c r="AR23" s="40" t="s">
        <v>66</v>
      </c>
      <c r="AS23" s="40" t="s">
        <v>66</v>
      </c>
      <c r="AT23" s="40" t="s">
        <v>66</v>
      </c>
      <c r="AU23" s="40">
        <v>2</v>
      </c>
    </row>
    <row r="24" spans="1:47" x14ac:dyDescent="0.25">
      <c r="F24" s="40">
        <v>2</v>
      </c>
      <c r="G24" s="3" t="s">
        <v>203</v>
      </c>
      <c r="I24" s="3">
        <v>201</v>
      </c>
      <c r="J24" s="58">
        <v>201</v>
      </c>
      <c r="K24" s="58">
        <f t="shared" si="0"/>
        <v>2.01E-2</v>
      </c>
      <c r="L24" s="3" t="s">
        <v>63</v>
      </c>
      <c r="M24" s="3" t="s">
        <v>64</v>
      </c>
      <c r="N24" s="3">
        <v>1</v>
      </c>
      <c r="O24" s="3">
        <v>2</v>
      </c>
      <c r="P24" s="3" t="s">
        <v>65</v>
      </c>
      <c r="Q24" s="3">
        <v>1</v>
      </c>
      <c r="W24" s="3" t="s">
        <v>90</v>
      </c>
      <c r="AA24" s="3" t="s">
        <v>160</v>
      </c>
      <c r="AB24" s="3" t="s">
        <v>168</v>
      </c>
      <c r="AR24" s="40" t="s">
        <v>66</v>
      </c>
      <c r="AS24" s="40" t="s">
        <v>66</v>
      </c>
      <c r="AT24" s="40" t="s">
        <v>66</v>
      </c>
      <c r="AU24" s="40">
        <v>2</v>
      </c>
    </row>
    <row r="25" spans="1:47" x14ac:dyDescent="0.25">
      <c r="F25" s="40"/>
      <c r="AA25" s="3" t="s">
        <v>193</v>
      </c>
      <c r="AB25" s="3" t="s">
        <v>204</v>
      </c>
      <c r="AR25" s="40" t="s">
        <v>66</v>
      </c>
      <c r="AS25" s="40" t="s">
        <v>66</v>
      </c>
      <c r="AT25" s="40" t="s">
        <v>66</v>
      </c>
      <c r="AU25" s="40" t="s">
        <v>66</v>
      </c>
    </row>
    <row r="26" spans="1:47" x14ac:dyDescent="0.25">
      <c r="F26" s="40">
        <v>3</v>
      </c>
      <c r="G26" s="3" t="s">
        <v>193</v>
      </c>
      <c r="I26" s="3">
        <v>134</v>
      </c>
      <c r="J26" s="58">
        <v>134</v>
      </c>
      <c r="K26" s="58">
        <f t="shared" si="0"/>
        <v>1.34E-2</v>
      </c>
      <c r="L26" s="3" t="s">
        <v>63</v>
      </c>
      <c r="M26" s="3" t="s">
        <v>64</v>
      </c>
      <c r="N26" s="3">
        <v>1</v>
      </c>
      <c r="O26" s="3">
        <v>2</v>
      </c>
      <c r="P26" s="3" t="s">
        <v>65</v>
      </c>
      <c r="Q26" s="3">
        <v>1</v>
      </c>
      <c r="W26" s="3" t="s">
        <v>90</v>
      </c>
      <c r="AC26" s="3" t="s">
        <v>202</v>
      </c>
      <c r="AR26" s="40" t="s">
        <v>66</v>
      </c>
      <c r="AS26" s="40" t="s">
        <v>66</v>
      </c>
      <c r="AT26" s="40" t="s">
        <v>66</v>
      </c>
      <c r="AU26" s="40">
        <v>3</v>
      </c>
    </row>
    <row r="27" spans="1:47" x14ac:dyDescent="0.25">
      <c r="F27" s="40">
        <v>4</v>
      </c>
      <c r="G27" s="3" t="s">
        <v>160</v>
      </c>
      <c r="I27" s="3" t="s">
        <v>205</v>
      </c>
      <c r="J27" s="58">
        <v>302</v>
      </c>
      <c r="K27" s="58">
        <f t="shared" si="0"/>
        <v>3.0200000000000001E-2</v>
      </c>
      <c r="L27" s="3" t="s">
        <v>63</v>
      </c>
      <c r="M27" s="3" t="s">
        <v>64</v>
      </c>
      <c r="N27" s="3">
        <v>1</v>
      </c>
      <c r="O27" s="3">
        <v>2</v>
      </c>
      <c r="P27" s="3" t="s">
        <v>65</v>
      </c>
      <c r="Q27" s="3">
        <v>1</v>
      </c>
      <c r="W27" s="3" t="s">
        <v>90</v>
      </c>
      <c r="AC27" s="3" t="s">
        <v>202</v>
      </c>
      <c r="AR27" s="40" t="s">
        <v>66</v>
      </c>
      <c r="AS27" s="40" t="s">
        <v>66</v>
      </c>
      <c r="AT27" s="40" t="s">
        <v>66</v>
      </c>
      <c r="AU27" s="40">
        <v>3</v>
      </c>
    </row>
    <row r="28" spans="1:47" x14ac:dyDescent="0.25">
      <c r="F28" s="40">
        <v>5</v>
      </c>
      <c r="G28" s="3" t="s">
        <v>156</v>
      </c>
      <c r="I28" s="3">
        <v>386</v>
      </c>
      <c r="J28" s="58">
        <v>386</v>
      </c>
      <c r="K28" s="58">
        <f t="shared" si="0"/>
        <v>3.8600000000000002E-2</v>
      </c>
      <c r="L28" s="3" t="s">
        <v>63</v>
      </c>
      <c r="M28" s="3" t="s">
        <v>88</v>
      </c>
      <c r="N28" s="3">
        <v>2</v>
      </c>
      <c r="O28" s="3">
        <v>2</v>
      </c>
      <c r="P28" s="3" t="s">
        <v>65</v>
      </c>
      <c r="Q28" s="3">
        <v>1</v>
      </c>
      <c r="W28" s="3" t="s">
        <v>90</v>
      </c>
      <c r="AC28" s="3" t="s">
        <v>202</v>
      </c>
      <c r="AR28" s="40" t="s">
        <v>66</v>
      </c>
      <c r="AS28" s="40" t="s">
        <v>66</v>
      </c>
      <c r="AT28" s="40" t="s">
        <v>66</v>
      </c>
      <c r="AU28" s="40">
        <v>2</v>
      </c>
    </row>
    <row r="29" spans="1:47" x14ac:dyDescent="0.25">
      <c r="A29" s="6" t="s">
        <v>637</v>
      </c>
      <c r="B29" s="3" t="s">
        <v>207</v>
      </c>
      <c r="C29" s="3">
        <v>2850474</v>
      </c>
      <c r="D29" s="3" t="s">
        <v>208</v>
      </c>
      <c r="E29" s="3" t="s">
        <v>680</v>
      </c>
      <c r="F29" s="40">
        <v>1</v>
      </c>
      <c r="G29" s="3" t="s">
        <v>167</v>
      </c>
      <c r="I29" s="3" t="s">
        <v>209</v>
      </c>
      <c r="J29" s="58">
        <v>143</v>
      </c>
      <c r="K29" s="58">
        <f t="shared" si="0"/>
        <v>1.43E-2</v>
      </c>
      <c r="L29" s="3" t="s">
        <v>87</v>
      </c>
      <c r="M29" s="3" t="s">
        <v>64</v>
      </c>
      <c r="N29" s="3">
        <v>2</v>
      </c>
      <c r="O29" s="3">
        <v>2</v>
      </c>
      <c r="P29" s="3" t="s">
        <v>65</v>
      </c>
      <c r="Q29" s="3">
        <v>1</v>
      </c>
      <c r="W29" s="3" t="s">
        <v>90</v>
      </c>
      <c r="AB29" s="3" t="s">
        <v>130</v>
      </c>
      <c r="AC29" s="3" t="s">
        <v>210</v>
      </c>
      <c r="AE29" s="3" t="s">
        <v>92</v>
      </c>
      <c r="AN29" s="3" t="s">
        <v>144</v>
      </c>
      <c r="AR29" s="16">
        <v>1</v>
      </c>
      <c r="AS29" s="40">
        <v>0</v>
      </c>
      <c r="AT29" s="40" t="s">
        <v>66</v>
      </c>
      <c r="AU29" s="40" t="s">
        <v>66</v>
      </c>
    </row>
    <row r="30" spans="1:47" x14ac:dyDescent="0.25">
      <c r="F30" s="40">
        <v>2</v>
      </c>
      <c r="G30" s="3" t="s">
        <v>211</v>
      </c>
      <c r="I30" s="3" t="s">
        <v>212</v>
      </c>
      <c r="J30" s="58">
        <v>200</v>
      </c>
      <c r="K30" s="58">
        <f t="shared" si="0"/>
        <v>0.02</v>
      </c>
      <c r="L30" s="3" t="s">
        <v>87</v>
      </c>
      <c r="M30" s="3" t="s">
        <v>64</v>
      </c>
      <c r="N30" s="3">
        <v>2</v>
      </c>
      <c r="O30" s="3">
        <v>2</v>
      </c>
      <c r="P30" s="3" t="s">
        <v>65</v>
      </c>
      <c r="Q30" s="3">
        <v>1</v>
      </c>
      <c r="W30" s="3" t="s">
        <v>90</v>
      </c>
      <c r="AA30" s="3" t="s">
        <v>193</v>
      </c>
      <c r="AB30" s="3" t="s">
        <v>213</v>
      </c>
      <c r="AC30" s="3" t="s">
        <v>210</v>
      </c>
      <c r="AE30" s="3" t="s">
        <v>92</v>
      </c>
      <c r="AR30" s="40" t="s">
        <v>66</v>
      </c>
      <c r="AS30" s="40" t="s">
        <v>66</v>
      </c>
      <c r="AT30" s="40" t="s">
        <v>66</v>
      </c>
      <c r="AU30" s="40" t="s">
        <v>66</v>
      </c>
    </row>
    <row r="31" spans="1:47" x14ac:dyDescent="0.25">
      <c r="F31" s="40"/>
      <c r="AA31" s="3" t="s">
        <v>134</v>
      </c>
      <c r="AB31" s="3" t="s">
        <v>214</v>
      </c>
      <c r="AR31" s="40" t="s">
        <v>66</v>
      </c>
      <c r="AS31" s="40" t="s">
        <v>66</v>
      </c>
      <c r="AT31" s="40" t="s">
        <v>66</v>
      </c>
      <c r="AU31" s="40" t="s">
        <v>66</v>
      </c>
    </row>
    <row r="32" spans="1:47" x14ac:dyDescent="0.25">
      <c r="F32" s="40"/>
      <c r="AA32" s="3" t="s">
        <v>160</v>
      </c>
      <c r="AB32" s="3" t="s">
        <v>168</v>
      </c>
      <c r="AR32" s="40" t="s">
        <v>66</v>
      </c>
      <c r="AS32" s="40" t="s">
        <v>66</v>
      </c>
      <c r="AT32" s="40" t="s">
        <v>66</v>
      </c>
      <c r="AU32" s="40" t="s">
        <v>66</v>
      </c>
    </row>
    <row r="33" spans="1:47" x14ac:dyDescent="0.25">
      <c r="A33" s="6" t="s">
        <v>638</v>
      </c>
      <c r="E33" s="3" t="s">
        <v>681</v>
      </c>
      <c r="F33" s="40">
        <v>1</v>
      </c>
      <c r="G33" s="3" t="s">
        <v>683</v>
      </c>
      <c r="I33" s="3">
        <v>223</v>
      </c>
      <c r="J33" s="58">
        <v>223</v>
      </c>
      <c r="K33" s="58">
        <f t="shared" si="0"/>
        <v>2.23E-2</v>
      </c>
      <c r="L33" s="3" t="s">
        <v>63</v>
      </c>
      <c r="M33" s="3" t="s">
        <v>77</v>
      </c>
      <c r="N33" s="3">
        <v>1</v>
      </c>
      <c r="O33" s="3">
        <v>2</v>
      </c>
      <c r="P33" s="3" t="s">
        <v>217</v>
      </c>
      <c r="R33" s="3">
        <v>500</v>
      </c>
      <c r="S33" s="19" t="s">
        <v>218</v>
      </c>
      <c r="T33" s="3">
        <v>1</v>
      </c>
      <c r="U33" s="3" t="s">
        <v>102</v>
      </c>
      <c r="W33" s="19" t="s">
        <v>103</v>
      </c>
      <c r="AA33" s="3" t="s">
        <v>219</v>
      </c>
      <c r="AB33" s="3" t="s">
        <v>112</v>
      </c>
      <c r="AC33" s="3" t="s">
        <v>104</v>
      </c>
      <c r="AD33" s="3" t="s">
        <v>220</v>
      </c>
      <c r="AE33" s="3" t="s">
        <v>221</v>
      </c>
      <c r="AF33" s="3" t="s">
        <v>106</v>
      </c>
      <c r="AJ33" s="3" t="s">
        <v>102</v>
      </c>
      <c r="AK33" s="3" t="s">
        <v>107</v>
      </c>
      <c r="AN33" s="3" t="s">
        <v>113</v>
      </c>
      <c r="AP33" s="16">
        <v>1</v>
      </c>
      <c r="AR33" s="16">
        <v>1</v>
      </c>
      <c r="AS33" s="40">
        <v>0</v>
      </c>
    </row>
    <row r="34" spans="1:47" x14ac:dyDescent="0.25">
      <c r="F34" s="40">
        <v>2</v>
      </c>
      <c r="G34" s="3" t="s">
        <v>222</v>
      </c>
      <c r="I34" s="3">
        <v>414</v>
      </c>
      <c r="J34" s="58">
        <v>414</v>
      </c>
      <c r="K34" s="58">
        <f t="shared" si="0"/>
        <v>4.1399999999999999E-2</v>
      </c>
      <c r="L34" s="3" t="s">
        <v>63</v>
      </c>
      <c r="M34" s="3" t="s">
        <v>64</v>
      </c>
      <c r="N34" s="3">
        <v>1</v>
      </c>
      <c r="O34" s="3">
        <v>2</v>
      </c>
      <c r="S34" s="19" t="s">
        <v>102</v>
      </c>
      <c r="U34" s="3" t="s">
        <v>102</v>
      </c>
      <c r="W34" s="19"/>
      <c r="AA34" s="3" t="s">
        <v>167</v>
      </c>
      <c r="AB34" s="3" t="s">
        <v>112</v>
      </c>
      <c r="AC34" s="3" t="s">
        <v>104</v>
      </c>
      <c r="AD34" s="3" t="s">
        <v>220</v>
      </c>
      <c r="AE34" s="3" t="s">
        <v>221</v>
      </c>
      <c r="AF34" s="3" t="s">
        <v>106</v>
      </c>
      <c r="AJ34" s="3" t="s">
        <v>102</v>
      </c>
      <c r="AN34" s="3" t="s">
        <v>113</v>
      </c>
      <c r="AP34" s="3"/>
    </row>
    <row r="35" spans="1:47" x14ac:dyDescent="0.25">
      <c r="F35" s="40">
        <v>3</v>
      </c>
      <c r="G35" s="3" t="s">
        <v>684</v>
      </c>
      <c r="I35" s="3">
        <v>223</v>
      </c>
      <c r="J35" s="58">
        <v>223</v>
      </c>
      <c r="K35" s="58">
        <f t="shared" si="0"/>
        <v>2.23E-2</v>
      </c>
      <c r="L35" s="3" t="s">
        <v>63</v>
      </c>
      <c r="M35" s="3" t="s">
        <v>64</v>
      </c>
      <c r="N35" s="3">
        <v>1</v>
      </c>
      <c r="O35" s="3">
        <v>2</v>
      </c>
      <c r="S35" s="19" t="s">
        <v>102</v>
      </c>
      <c r="U35" s="3" t="s">
        <v>102</v>
      </c>
      <c r="W35" s="19"/>
      <c r="AA35" s="3" t="s">
        <v>160</v>
      </c>
      <c r="AB35" s="3" t="s">
        <v>64</v>
      </c>
      <c r="AC35" s="3" t="s">
        <v>104</v>
      </c>
      <c r="AD35" s="3" t="s">
        <v>220</v>
      </c>
      <c r="AE35" s="3" t="s">
        <v>221</v>
      </c>
      <c r="AF35" s="3" t="s">
        <v>106</v>
      </c>
      <c r="AJ35" s="3" t="s">
        <v>102</v>
      </c>
      <c r="AN35" s="3" t="s">
        <v>113</v>
      </c>
      <c r="AP35" s="3"/>
    </row>
    <row r="36" spans="1:47" x14ac:dyDescent="0.25">
      <c r="F36" s="40"/>
      <c r="S36" s="19"/>
      <c r="U36" s="21" t="s">
        <v>224</v>
      </c>
      <c r="W36" s="19"/>
      <c r="AA36" s="3" t="s">
        <v>685</v>
      </c>
      <c r="AB36" s="3" t="s">
        <v>64</v>
      </c>
      <c r="AC36" s="3" t="s">
        <v>104</v>
      </c>
      <c r="AD36" s="3" t="s">
        <v>220</v>
      </c>
      <c r="AE36" s="3" t="s">
        <v>221</v>
      </c>
      <c r="AF36" s="3" t="s">
        <v>106</v>
      </c>
      <c r="AJ36" s="3" t="s">
        <v>102</v>
      </c>
      <c r="AP36" s="3"/>
    </row>
    <row r="37" spans="1:47" x14ac:dyDescent="0.25">
      <c r="A37" s="6" t="s">
        <v>639</v>
      </c>
      <c r="B37" s="3" t="s">
        <v>227</v>
      </c>
      <c r="C37" s="3" t="s">
        <v>228</v>
      </c>
      <c r="D37" s="3">
        <v>1797</v>
      </c>
      <c r="E37" s="3" t="s">
        <v>682</v>
      </c>
      <c r="F37" s="40">
        <v>1</v>
      </c>
      <c r="G37" s="3" t="s">
        <v>686</v>
      </c>
      <c r="I37" s="3">
        <v>304</v>
      </c>
      <c r="J37" s="58">
        <v>304</v>
      </c>
      <c r="K37" s="58">
        <f t="shared" si="0"/>
        <v>3.04E-2</v>
      </c>
      <c r="L37" s="3" t="s">
        <v>63</v>
      </c>
      <c r="M37" s="3" t="s">
        <v>64</v>
      </c>
      <c r="N37" s="3">
        <v>2</v>
      </c>
      <c r="O37" s="3">
        <v>2</v>
      </c>
      <c r="P37" s="3" t="s">
        <v>217</v>
      </c>
      <c r="R37" s="3">
        <v>0</v>
      </c>
      <c r="S37" s="19" t="s">
        <v>102</v>
      </c>
      <c r="U37" s="3" t="s">
        <v>102</v>
      </c>
      <c r="W37" s="19">
        <v>0</v>
      </c>
      <c r="X37" s="3" t="s">
        <v>685</v>
      </c>
      <c r="Y37" s="3" t="s">
        <v>160</v>
      </c>
      <c r="AA37" s="3" t="s">
        <v>685</v>
      </c>
      <c r="AB37" s="3" t="s">
        <v>64</v>
      </c>
      <c r="AJ37" s="3" t="s">
        <v>102</v>
      </c>
      <c r="AN37" s="3" t="s">
        <v>230</v>
      </c>
      <c r="AP37" s="16">
        <v>1</v>
      </c>
      <c r="AR37" s="16">
        <v>1</v>
      </c>
      <c r="AS37" s="40">
        <v>0</v>
      </c>
    </row>
    <row r="38" spans="1:47" x14ac:dyDescent="0.25">
      <c r="F38" s="40"/>
      <c r="S38" s="19" t="s">
        <v>102</v>
      </c>
      <c r="U38" s="3" t="s">
        <v>102</v>
      </c>
      <c r="W38" s="19"/>
      <c r="AP38" s="3"/>
    </row>
    <row r="39" spans="1:47" x14ac:dyDescent="0.25">
      <c r="A39" s="6" t="s">
        <v>640</v>
      </c>
      <c r="B39" s="3" t="s">
        <v>232</v>
      </c>
      <c r="C39" s="3" t="s">
        <v>233</v>
      </c>
      <c r="D39" s="3">
        <v>1789</v>
      </c>
      <c r="E39" s="3" t="s">
        <v>682</v>
      </c>
      <c r="F39" s="40">
        <v>1</v>
      </c>
      <c r="G39" s="3" t="s">
        <v>234</v>
      </c>
      <c r="I39" s="3">
        <v>1134</v>
      </c>
      <c r="J39" s="58">
        <v>1134</v>
      </c>
      <c r="K39" s="58">
        <f t="shared" si="0"/>
        <v>0.1134</v>
      </c>
      <c r="L39" s="3" t="s">
        <v>63</v>
      </c>
      <c r="M39" s="3" t="s">
        <v>88</v>
      </c>
      <c r="N39" s="3">
        <v>2</v>
      </c>
      <c r="O39" s="3">
        <v>2</v>
      </c>
      <c r="P39" s="3" t="s">
        <v>217</v>
      </c>
      <c r="R39" s="3">
        <v>0</v>
      </c>
      <c r="S39" s="19" t="s">
        <v>102</v>
      </c>
      <c r="U39" s="3" t="s">
        <v>102</v>
      </c>
      <c r="W39" s="19" t="s">
        <v>235</v>
      </c>
      <c r="X39" s="3" t="s">
        <v>234</v>
      </c>
      <c r="Y39" s="3" t="s">
        <v>234</v>
      </c>
      <c r="AA39" s="3" t="s">
        <v>234</v>
      </c>
      <c r="AB39" s="3" t="s">
        <v>64</v>
      </c>
      <c r="AC39" s="3" t="s">
        <v>104</v>
      </c>
      <c r="AE39" s="3" t="s">
        <v>236</v>
      </c>
      <c r="AF39" s="3" t="s">
        <v>106</v>
      </c>
      <c r="AJ39" s="3" t="s">
        <v>102</v>
      </c>
      <c r="AL39" s="3" t="s">
        <v>107</v>
      </c>
      <c r="AN39" s="3" t="s">
        <v>237</v>
      </c>
      <c r="AP39" s="16">
        <v>1</v>
      </c>
      <c r="AR39" s="16">
        <v>1</v>
      </c>
      <c r="AS39" s="40">
        <v>0</v>
      </c>
    </row>
    <row r="40" spans="1:47" x14ac:dyDescent="0.25">
      <c r="F40" s="40"/>
      <c r="S40" s="19"/>
      <c r="W40" s="19"/>
      <c r="AP40" s="16"/>
    </row>
    <row r="41" spans="1:47" x14ac:dyDescent="0.25">
      <c r="A41" s="6" t="s">
        <v>641</v>
      </c>
      <c r="B41" s="3" t="s">
        <v>239</v>
      </c>
      <c r="C41" s="3" t="s">
        <v>240</v>
      </c>
      <c r="D41" s="3">
        <v>1641</v>
      </c>
      <c r="E41" s="3" t="s">
        <v>682</v>
      </c>
      <c r="F41" s="40">
        <v>1</v>
      </c>
      <c r="G41" s="3" t="s">
        <v>241</v>
      </c>
      <c r="I41" s="3">
        <v>228</v>
      </c>
      <c r="J41" s="58">
        <v>228</v>
      </c>
      <c r="K41" s="58">
        <f t="shared" si="0"/>
        <v>2.2800000000000001E-2</v>
      </c>
      <c r="L41" s="3" t="s">
        <v>63</v>
      </c>
      <c r="M41" s="3" t="s">
        <v>77</v>
      </c>
      <c r="N41" s="3">
        <v>1</v>
      </c>
      <c r="O41" s="3">
        <v>2</v>
      </c>
      <c r="R41" s="3">
        <v>75</v>
      </c>
      <c r="S41" s="19" t="s">
        <v>242</v>
      </c>
      <c r="T41" s="3">
        <v>1</v>
      </c>
      <c r="U41" s="3" t="s">
        <v>102</v>
      </c>
      <c r="W41" s="19" t="s">
        <v>103</v>
      </c>
      <c r="Z41" s="3" t="s">
        <v>243</v>
      </c>
      <c r="AA41" s="3" t="s">
        <v>243</v>
      </c>
      <c r="AB41" s="3" t="s">
        <v>112</v>
      </c>
      <c r="AC41" s="3" t="s">
        <v>104</v>
      </c>
      <c r="AE41" s="3" t="s">
        <v>244</v>
      </c>
      <c r="AF41" s="3" t="s">
        <v>106</v>
      </c>
      <c r="AJ41" s="3" t="s">
        <v>102</v>
      </c>
      <c r="AK41" s="3" t="s">
        <v>107</v>
      </c>
      <c r="AN41" s="3" t="s">
        <v>237</v>
      </c>
      <c r="AO41" s="3">
        <v>0</v>
      </c>
      <c r="AP41" s="16">
        <v>1</v>
      </c>
      <c r="AR41" s="16">
        <v>1</v>
      </c>
      <c r="AS41" s="40">
        <v>0</v>
      </c>
    </row>
    <row r="42" spans="1:47" x14ac:dyDescent="0.25">
      <c r="F42" s="40">
        <v>2</v>
      </c>
      <c r="G42" s="3" t="s">
        <v>245</v>
      </c>
      <c r="I42" s="3">
        <v>192</v>
      </c>
      <c r="J42" s="58">
        <v>192</v>
      </c>
      <c r="K42" s="58">
        <f t="shared" si="0"/>
        <v>1.9199999999999998E-2</v>
      </c>
      <c r="L42" s="3" t="s">
        <v>63</v>
      </c>
      <c r="M42" s="3" t="s">
        <v>88</v>
      </c>
      <c r="N42" s="3">
        <v>2</v>
      </c>
      <c r="O42" s="3">
        <v>3</v>
      </c>
      <c r="S42" s="19" t="s">
        <v>102</v>
      </c>
      <c r="U42" s="3" t="s">
        <v>102</v>
      </c>
      <c r="W42" s="19"/>
      <c r="Z42" s="3" t="s">
        <v>246</v>
      </c>
      <c r="AA42" s="3" t="s">
        <v>247</v>
      </c>
      <c r="AB42" s="3" t="s">
        <v>64</v>
      </c>
      <c r="AC42" s="3" t="s">
        <v>104</v>
      </c>
      <c r="AF42" s="3" t="s">
        <v>106</v>
      </c>
      <c r="AJ42" s="3" t="s">
        <v>102</v>
      </c>
      <c r="AP42" s="3"/>
    </row>
    <row r="43" spans="1:47" x14ac:dyDescent="0.25">
      <c r="F43" s="40"/>
      <c r="S43" s="19"/>
      <c r="W43" s="19"/>
      <c r="AP43" s="3"/>
    </row>
    <row r="44" spans="1:47" x14ac:dyDescent="0.25">
      <c r="A44" s="6" t="s">
        <v>642</v>
      </c>
      <c r="B44" s="3" t="s">
        <v>249</v>
      </c>
      <c r="C44" s="3" t="s">
        <v>250</v>
      </c>
      <c r="D44" s="3" t="s">
        <v>251</v>
      </c>
      <c r="E44" s="3" t="s">
        <v>682</v>
      </c>
      <c r="F44" s="40">
        <v>1</v>
      </c>
      <c r="G44" s="3" t="s">
        <v>252</v>
      </c>
      <c r="H44" s="3" t="s">
        <v>254</v>
      </c>
      <c r="I44" s="3" t="s">
        <v>253</v>
      </c>
      <c r="J44" s="58">
        <v>827</v>
      </c>
      <c r="K44" s="58">
        <f t="shared" si="0"/>
        <v>8.2699999999999996E-2</v>
      </c>
      <c r="L44" s="3" t="s">
        <v>63</v>
      </c>
      <c r="M44" s="3" t="s">
        <v>64</v>
      </c>
      <c r="N44" s="3">
        <v>2</v>
      </c>
      <c r="O44" s="3">
        <v>2</v>
      </c>
      <c r="P44" s="3" t="s">
        <v>65</v>
      </c>
      <c r="Q44" s="3">
        <v>1</v>
      </c>
      <c r="V44" s="3" t="s">
        <v>255</v>
      </c>
      <c r="W44" s="3" t="s">
        <v>90</v>
      </c>
      <c r="Y44" s="3" t="s">
        <v>160</v>
      </c>
      <c r="Z44" s="3" t="s">
        <v>160</v>
      </c>
      <c r="AA44" s="3" t="s">
        <v>156</v>
      </c>
      <c r="AB44" s="3" t="s">
        <v>161</v>
      </c>
      <c r="AC44" s="3" t="s">
        <v>68</v>
      </c>
      <c r="AD44" s="3" t="s">
        <v>146</v>
      </c>
      <c r="AE44" s="3" t="s">
        <v>236</v>
      </c>
      <c r="AF44" s="3" t="s">
        <v>70</v>
      </c>
      <c r="AN44" s="3" t="s">
        <v>256</v>
      </c>
      <c r="AP44" s="22">
        <v>1</v>
      </c>
      <c r="AR44" s="40">
        <v>0</v>
      </c>
      <c r="AS44" s="16">
        <v>1</v>
      </c>
      <c r="AT44" s="40">
        <v>0</v>
      </c>
      <c r="AU44" s="40" t="s">
        <v>66</v>
      </c>
    </row>
    <row r="45" spans="1:47" x14ac:dyDescent="0.25">
      <c r="F45" s="40"/>
      <c r="V45" s="3" t="s">
        <v>257</v>
      </c>
      <c r="AR45" s="40" t="s">
        <v>66</v>
      </c>
      <c r="AS45" s="40" t="s">
        <v>66</v>
      </c>
      <c r="AT45" s="40" t="s">
        <v>66</v>
      </c>
      <c r="AU45" s="40" t="s">
        <v>66</v>
      </c>
    </row>
    <row r="46" spans="1:47" x14ac:dyDescent="0.25">
      <c r="F46" s="40"/>
      <c r="V46" s="3" t="s">
        <v>258</v>
      </c>
      <c r="AR46" s="40" t="s">
        <v>66</v>
      </c>
      <c r="AS46" s="40" t="s">
        <v>66</v>
      </c>
      <c r="AT46" s="40" t="s">
        <v>66</v>
      </c>
      <c r="AU46" s="40" t="s">
        <v>66</v>
      </c>
    </row>
    <row r="47" spans="1:47" x14ac:dyDescent="0.25">
      <c r="F47" s="40">
        <v>2</v>
      </c>
      <c r="G47" s="3" t="s">
        <v>259</v>
      </c>
      <c r="I47" s="3" t="s">
        <v>260</v>
      </c>
      <c r="J47" s="58">
        <v>160</v>
      </c>
      <c r="K47" s="58">
        <f t="shared" si="0"/>
        <v>1.6E-2</v>
      </c>
      <c r="L47" s="3" t="s">
        <v>63</v>
      </c>
      <c r="M47" s="3" t="s">
        <v>64</v>
      </c>
      <c r="N47" s="3">
        <v>2</v>
      </c>
      <c r="O47" s="3">
        <v>2</v>
      </c>
      <c r="P47" s="3" t="s">
        <v>65</v>
      </c>
      <c r="Q47" s="3">
        <v>1</v>
      </c>
      <c r="AR47" s="40" t="s">
        <v>66</v>
      </c>
      <c r="AS47" s="40" t="s">
        <v>66</v>
      </c>
      <c r="AT47" s="40" t="s">
        <v>66</v>
      </c>
      <c r="AU47" s="40" t="s">
        <v>66</v>
      </c>
    </row>
    <row r="48" spans="1:47" x14ac:dyDescent="0.25">
      <c r="F48" s="40">
        <v>1</v>
      </c>
      <c r="G48" s="3" t="s">
        <v>261</v>
      </c>
      <c r="I48" s="3" t="s">
        <v>262</v>
      </c>
      <c r="J48" s="58">
        <v>228</v>
      </c>
      <c r="K48" s="58">
        <f t="shared" si="0"/>
        <v>2.2800000000000001E-2</v>
      </c>
      <c r="L48" s="3" t="s">
        <v>63</v>
      </c>
      <c r="M48" s="3" t="s">
        <v>64</v>
      </c>
      <c r="N48" s="3">
        <v>2</v>
      </c>
      <c r="O48" s="3">
        <v>2</v>
      </c>
      <c r="P48" s="3" t="s">
        <v>65</v>
      </c>
      <c r="Q48" s="3">
        <v>1</v>
      </c>
      <c r="R48" s="3">
        <v>75</v>
      </c>
      <c r="S48" s="3" t="s">
        <v>263</v>
      </c>
      <c r="T48" s="3">
        <v>1</v>
      </c>
      <c r="AR48" s="40" t="s">
        <v>66</v>
      </c>
      <c r="AS48" s="40" t="s">
        <v>66</v>
      </c>
      <c r="AT48" s="40" t="s">
        <v>66</v>
      </c>
      <c r="AU48" s="40" t="s">
        <v>66</v>
      </c>
    </row>
    <row r="49" spans="1:45" x14ac:dyDescent="0.25">
      <c r="A49" s="6" t="s">
        <v>643</v>
      </c>
      <c r="B49" s="3" t="s">
        <v>265</v>
      </c>
      <c r="C49" s="3" t="s">
        <v>266</v>
      </c>
      <c r="D49" s="3">
        <v>1651</v>
      </c>
      <c r="E49" s="3" t="s">
        <v>681</v>
      </c>
      <c r="F49" s="40">
        <v>1</v>
      </c>
      <c r="G49" s="3" t="s">
        <v>267</v>
      </c>
      <c r="I49" s="3">
        <v>1206</v>
      </c>
      <c r="J49" s="58">
        <v>1206</v>
      </c>
      <c r="K49" s="58">
        <f t="shared" si="0"/>
        <v>0.1206</v>
      </c>
      <c r="L49" s="3" t="s">
        <v>63</v>
      </c>
      <c r="M49" s="3" t="s">
        <v>268</v>
      </c>
      <c r="N49" s="3">
        <v>2</v>
      </c>
      <c r="O49" s="3">
        <v>2</v>
      </c>
      <c r="R49" s="3">
        <v>150</v>
      </c>
      <c r="S49" s="19" t="s">
        <v>242</v>
      </c>
      <c r="T49" s="3">
        <v>1</v>
      </c>
      <c r="W49" s="19"/>
      <c r="X49" s="3" t="s">
        <v>160</v>
      </c>
      <c r="Y49" s="3" t="s">
        <v>167</v>
      </c>
      <c r="Z49" s="3" t="s">
        <v>269</v>
      </c>
      <c r="AA49" s="3" t="s">
        <v>160</v>
      </c>
      <c r="AB49" s="3" t="s">
        <v>112</v>
      </c>
      <c r="AC49" s="3" t="s">
        <v>68</v>
      </c>
      <c r="AD49" s="3" t="s">
        <v>270</v>
      </c>
      <c r="AE49" s="3" t="s">
        <v>244</v>
      </c>
      <c r="AF49" s="3" t="s">
        <v>271</v>
      </c>
      <c r="AJ49" s="3" t="s">
        <v>102</v>
      </c>
      <c r="AK49" s="3" t="s">
        <v>107</v>
      </c>
      <c r="AN49" s="3" t="s">
        <v>272</v>
      </c>
      <c r="AO49" s="3">
        <v>60</v>
      </c>
      <c r="AP49" s="16">
        <v>1</v>
      </c>
      <c r="AR49" s="16">
        <v>1</v>
      </c>
      <c r="AS49" s="40">
        <v>0</v>
      </c>
    </row>
    <row r="50" spans="1:45" x14ac:dyDescent="0.25">
      <c r="F50" s="40">
        <v>2</v>
      </c>
      <c r="G50" s="3" t="s">
        <v>269</v>
      </c>
      <c r="I50" s="3">
        <v>390</v>
      </c>
      <c r="J50" s="58">
        <v>390</v>
      </c>
      <c r="K50" s="58">
        <f t="shared" si="0"/>
        <v>3.9E-2</v>
      </c>
      <c r="L50" s="3" t="s">
        <v>63</v>
      </c>
      <c r="M50" s="3" t="s">
        <v>268</v>
      </c>
      <c r="N50" s="3">
        <v>2</v>
      </c>
      <c r="O50" s="3">
        <v>2</v>
      </c>
      <c r="R50" s="3">
        <v>150</v>
      </c>
      <c r="S50" s="19" t="s">
        <v>242</v>
      </c>
      <c r="W50" s="19"/>
      <c r="AP50" s="3"/>
    </row>
    <row r="51" spans="1:45" x14ac:dyDescent="0.25">
      <c r="F51" s="40"/>
      <c r="S51" s="19"/>
      <c r="W51" s="19"/>
      <c r="AP51" s="3"/>
    </row>
    <row r="52" spans="1:45" x14ac:dyDescent="0.25">
      <c r="A52" s="6" t="s">
        <v>644</v>
      </c>
      <c r="E52" s="3" t="s">
        <v>681</v>
      </c>
      <c r="F52" s="40">
        <v>1</v>
      </c>
      <c r="G52" s="3" t="s">
        <v>274</v>
      </c>
      <c r="I52" s="3">
        <v>286</v>
      </c>
      <c r="J52" s="58">
        <v>286</v>
      </c>
      <c r="K52" s="58">
        <f t="shared" si="0"/>
        <v>2.86E-2</v>
      </c>
      <c r="L52" s="3" t="s">
        <v>63</v>
      </c>
      <c r="M52" s="3" t="s">
        <v>77</v>
      </c>
      <c r="N52" s="3">
        <v>1</v>
      </c>
      <c r="O52" s="3">
        <v>2</v>
      </c>
      <c r="R52" s="3">
        <v>100</v>
      </c>
      <c r="S52" s="19" t="s">
        <v>218</v>
      </c>
      <c r="W52" s="19" t="s">
        <v>103</v>
      </c>
      <c r="X52" s="3" t="s">
        <v>160</v>
      </c>
      <c r="Z52" s="3" t="s">
        <v>275</v>
      </c>
      <c r="AA52" s="3" t="s">
        <v>246</v>
      </c>
      <c r="AB52" s="3" t="s">
        <v>64</v>
      </c>
      <c r="AC52" s="3" t="s">
        <v>68</v>
      </c>
      <c r="AD52" s="3" t="s">
        <v>276</v>
      </c>
      <c r="AE52" s="3" t="s">
        <v>244</v>
      </c>
      <c r="AF52" s="3" t="s">
        <v>106</v>
      </c>
      <c r="AJ52" s="3" t="s">
        <v>102</v>
      </c>
      <c r="AM52" s="3" t="s">
        <v>107</v>
      </c>
      <c r="AN52" s="3" t="s">
        <v>277</v>
      </c>
      <c r="AO52" s="3" t="s">
        <v>278</v>
      </c>
      <c r="AP52" s="3"/>
      <c r="AQ52" s="16">
        <v>1</v>
      </c>
      <c r="AR52" s="16">
        <v>1</v>
      </c>
      <c r="AS52" s="40">
        <v>0</v>
      </c>
    </row>
    <row r="53" spans="1:45" x14ac:dyDescent="0.25">
      <c r="F53" s="40">
        <v>2</v>
      </c>
      <c r="G53" s="3" t="s">
        <v>279</v>
      </c>
      <c r="I53" s="3">
        <v>150</v>
      </c>
      <c r="J53" s="58">
        <v>150</v>
      </c>
      <c r="K53" s="58">
        <f t="shared" si="0"/>
        <v>1.4999999999999999E-2</v>
      </c>
      <c r="L53" s="3" t="s">
        <v>63</v>
      </c>
      <c r="M53" s="3" t="s">
        <v>77</v>
      </c>
      <c r="N53" s="3">
        <v>1</v>
      </c>
      <c r="O53" s="3">
        <v>2</v>
      </c>
      <c r="R53" s="3">
        <v>100</v>
      </c>
      <c r="S53" s="19" t="s">
        <v>218</v>
      </c>
      <c r="W53" s="19"/>
      <c r="AP53" s="3"/>
    </row>
    <row r="54" spans="1:45" x14ac:dyDescent="0.25">
      <c r="F54" s="40">
        <v>3</v>
      </c>
      <c r="G54" s="3" t="s">
        <v>280</v>
      </c>
      <c r="I54" s="3">
        <v>144</v>
      </c>
      <c r="J54" s="58">
        <v>144</v>
      </c>
      <c r="K54" s="58">
        <f t="shared" si="0"/>
        <v>1.44E-2</v>
      </c>
      <c r="L54" s="3" t="s">
        <v>63</v>
      </c>
      <c r="S54" s="19"/>
      <c r="W54" s="19" t="s">
        <v>103</v>
      </c>
      <c r="Z54" s="3" t="s">
        <v>279</v>
      </c>
      <c r="AA54" s="3" t="s">
        <v>246</v>
      </c>
      <c r="AB54" s="3" t="s">
        <v>112</v>
      </c>
      <c r="AC54" s="3" t="s">
        <v>68</v>
      </c>
      <c r="AD54" s="3" t="s">
        <v>281</v>
      </c>
      <c r="AE54" s="3" t="s">
        <v>244</v>
      </c>
      <c r="AF54" s="3" t="s">
        <v>106</v>
      </c>
      <c r="AJ54" s="3" t="s">
        <v>102</v>
      </c>
      <c r="AP54" s="3"/>
    </row>
    <row r="55" spans="1:45" x14ac:dyDescent="0.25">
      <c r="F55" s="40"/>
      <c r="S55" s="19"/>
      <c r="W55" s="19"/>
      <c r="AP55" s="3"/>
    </row>
    <row r="56" spans="1:45" x14ac:dyDescent="0.25">
      <c r="A56" s="6" t="s">
        <v>645</v>
      </c>
      <c r="E56" s="3" t="s">
        <v>681</v>
      </c>
      <c r="F56" s="40">
        <v>1</v>
      </c>
      <c r="G56" s="3" t="s">
        <v>283</v>
      </c>
      <c r="I56" s="3">
        <v>75</v>
      </c>
      <c r="J56" s="58">
        <v>75</v>
      </c>
      <c r="K56" s="58">
        <f t="shared" si="0"/>
        <v>7.4999999999999997E-3</v>
      </c>
      <c r="L56" s="3" t="s">
        <v>63</v>
      </c>
      <c r="M56" s="3" t="s">
        <v>77</v>
      </c>
      <c r="N56" s="3">
        <v>1</v>
      </c>
      <c r="O56" s="3">
        <v>2</v>
      </c>
      <c r="Q56" s="17"/>
      <c r="R56" s="17">
        <v>150</v>
      </c>
      <c r="S56" s="23" t="s">
        <v>102</v>
      </c>
      <c r="T56" s="24" t="s">
        <v>284</v>
      </c>
      <c r="U56" s="17" t="s">
        <v>102</v>
      </c>
      <c r="W56" s="19" t="s">
        <v>103</v>
      </c>
      <c r="X56" s="3" t="s">
        <v>167</v>
      </c>
      <c r="Y56" s="3" t="s">
        <v>160</v>
      </c>
      <c r="Z56" s="3" t="s">
        <v>283</v>
      </c>
      <c r="AA56" s="3" t="s">
        <v>167</v>
      </c>
      <c r="AB56" s="3" t="s">
        <v>112</v>
      </c>
      <c r="AC56" s="3" t="s">
        <v>68</v>
      </c>
      <c r="AD56" s="3" t="s">
        <v>285</v>
      </c>
      <c r="AE56" s="3" t="s">
        <v>286</v>
      </c>
      <c r="AF56" s="3" t="s">
        <v>271</v>
      </c>
      <c r="AH56" s="3" t="e">
        <f>-AG</f>
        <v>#NAME?</v>
      </c>
      <c r="AJ56" s="3" t="s">
        <v>102</v>
      </c>
      <c r="AK56" s="3" t="s">
        <v>107</v>
      </c>
      <c r="AN56" s="3" t="s">
        <v>287</v>
      </c>
      <c r="AP56" s="3" t="s">
        <v>74</v>
      </c>
      <c r="AR56" s="16">
        <v>0</v>
      </c>
      <c r="AS56" s="16">
        <v>1</v>
      </c>
    </row>
    <row r="57" spans="1:45" x14ac:dyDescent="0.25">
      <c r="F57" s="40">
        <v>2</v>
      </c>
      <c r="G57" s="3" t="s">
        <v>243</v>
      </c>
      <c r="I57" s="3">
        <v>72</v>
      </c>
      <c r="J57" s="58">
        <v>72</v>
      </c>
      <c r="K57" s="58">
        <f t="shared" si="0"/>
        <v>7.1999999999999998E-3</v>
      </c>
      <c r="L57" s="3" t="s">
        <v>288</v>
      </c>
      <c r="M57" s="3" t="s">
        <v>77</v>
      </c>
      <c r="N57" s="3">
        <v>1</v>
      </c>
      <c r="O57" s="3">
        <v>2</v>
      </c>
      <c r="Q57" s="17"/>
      <c r="R57" s="17"/>
      <c r="S57" s="23" t="s">
        <v>102</v>
      </c>
      <c r="T57" s="17"/>
      <c r="U57" s="17" t="s">
        <v>102</v>
      </c>
      <c r="W57" s="19" t="s">
        <v>103</v>
      </c>
      <c r="X57" s="3" t="s">
        <v>167</v>
      </c>
      <c r="Y57" s="3" t="s">
        <v>160</v>
      </c>
      <c r="Z57" s="3" t="s">
        <v>167</v>
      </c>
      <c r="AA57" s="3" t="s">
        <v>167</v>
      </c>
      <c r="AB57" s="3" t="s">
        <v>112</v>
      </c>
      <c r="AC57" s="3" t="s">
        <v>104</v>
      </c>
      <c r="AE57" s="3" t="s">
        <v>286</v>
      </c>
      <c r="AF57" s="3" t="s">
        <v>289</v>
      </c>
      <c r="AG57" s="3" t="s">
        <v>102</v>
      </c>
      <c r="AJ57" s="3" t="s">
        <v>102</v>
      </c>
      <c r="AK57" s="3" t="s">
        <v>107</v>
      </c>
      <c r="AP57" s="3"/>
    </row>
    <row r="58" spans="1:45" x14ac:dyDescent="0.25">
      <c r="A58" s="6" t="s">
        <v>646</v>
      </c>
      <c r="B58" s="3" t="s">
        <v>291</v>
      </c>
      <c r="C58" s="3" t="s">
        <v>292</v>
      </c>
      <c r="D58" s="3">
        <v>1794</v>
      </c>
      <c r="E58" s="3" t="s">
        <v>682</v>
      </c>
      <c r="F58" s="40">
        <v>1</v>
      </c>
      <c r="G58" s="3" t="s">
        <v>293</v>
      </c>
      <c r="I58" s="3">
        <v>1593</v>
      </c>
      <c r="J58" s="58">
        <v>1593</v>
      </c>
      <c r="K58" s="58">
        <f t="shared" si="0"/>
        <v>0.1593</v>
      </c>
      <c r="L58" s="3" t="s">
        <v>63</v>
      </c>
      <c r="M58" s="3" t="s">
        <v>64</v>
      </c>
      <c r="N58" s="3">
        <v>2</v>
      </c>
      <c r="O58" s="3">
        <v>1</v>
      </c>
      <c r="Q58" s="17"/>
      <c r="R58" s="17">
        <v>0</v>
      </c>
      <c r="S58" s="23" t="s">
        <v>102</v>
      </c>
      <c r="T58" s="17"/>
      <c r="U58" s="17"/>
      <c r="W58" s="19" t="s">
        <v>103</v>
      </c>
      <c r="X58" s="3" t="s">
        <v>279</v>
      </c>
      <c r="Y58" s="3" t="s">
        <v>279</v>
      </c>
      <c r="Z58" s="3" t="s">
        <v>167</v>
      </c>
      <c r="AA58" s="3" t="s">
        <v>294</v>
      </c>
      <c r="AB58" s="3" t="s">
        <v>64</v>
      </c>
      <c r="AC58" s="3" t="s">
        <v>295</v>
      </c>
      <c r="AG58" s="3" t="s">
        <v>296</v>
      </c>
      <c r="AH58" s="3" t="s">
        <v>297</v>
      </c>
      <c r="AI58" s="3" t="s">
        <v>244</v>
      </c>
      <c r="AJ58" s="3" t="s">
        <v>298</v>
      </c>
      <c r="AK58" s="3" t="s">
        <v>107</v>
      </c>
      <c r="AP58" s="3"/>
      <c r="AR58" s="16">
        <v>1</v>
      </c>
      <c r="AS58" s="40">
        <v>0</v>
      </c>
    </row>
    <row r="59" spans="1:45" x14ac:dyDescent="0.25">
      <c r="F59" s="40"/>
      <c r="Q59" s="17"/>
      <c r="R59" s="17"/>
      <c r="S59" s="23"/>
      <c r="T59" s="17"/>
      <c r="U59" s="17"/>
      <c r="W59" s="19"/>
      <c r="AP59" s="3"/>
    </row>
    <row r="60" spans="1:45" x14ac:dyDescent="0.25">
      <c r="A60" s="6" t="s">
        <v>647</v>
      </c>
      <c r="B60" s="3" t="s">
        <v>301</v>
      </c>
      <c r="C60" s="3" t="s">
        <v>302</v>
      </c>
      <c r="D60" s="3">
        <v>1769</v>
      </c>
      <c r="E60" s="3" t="s">
        <v>682</v>
      </c>
      <c r="F60" s="40">
        <v>1</v>
      </c>
      <c r="G60" s="3" t="s">
        <v>303</v>
      </c>
      <c r="I60" s="3">
        <v>529</v>
      </c>
      <c r="J60" s="58">
        <v>529</v>
      </c>
      <c r="K60" s="58">
        <f t="shared" si="0"/>
        <v>5.2900000000000003E-2</v>
      </c>
      <c r="L60" s="3" t="s">
        <v>63</v>
      </c>
      <c r="M60" s="3" t="s">
        <v>64</v>
      </c>
      <c r="N60" s="3">
        <v>2</v>
      </c>
      <c r="O60" s="3">
        <v>1</v>
      </c>
      <c r="Q60" s="17"/>
      <c r="R60" s="17">
        <v>0</v>
      </c>
      <c r="S60" s="23" t="s">
        <v>102</v>
      </c>
      <c r="T60" s="24" t="s">
        <v>304</v>
      </c>
      <c r="U60" s="17"/>
      <c r="W60" s="19" t="s">
        <v>103</v>
      </c>
      <c r="X60" s="3" t="s">
        <v>167</v>
      </c>
      <c r="Y60" s="3" t="s">
        <v>160</v>
      </c>
      <c r="Z60" s="3" t="s">
        <v>167</v>
      </c>
      <c r="AA60" s="3" t="s">
        <v>160</v>
      </c>
      <c r="AB60" s="3" t="s">
        <v>112</v>
      </c>
      <c r="AC60" s="3" t="s">
        <v>305</v>
      </c>
      <c r="AD60" s="3" t="s">
        <v>306</v>
      </c>
      <c r="AE60" s="3" t="s">
        <v>244</v>
      </c>
      <c r="AF60" s="3" t="s">
        <v>307</v>
      </c>
      <c r="AG60" s="3" t="s">
        <v>102</v>
      </c>
      <c r="AH60" s="3" t="s">
        <v>102</v>
      </c>
      <c r="AJ60" s="3" t="s">
        <v>102</v>
      </c>
      <c r="AP60" s="3"/>
      <c r="AR60" s="16">
        <v>1</v>
      </c>
      <c r="AS60" s="40">
        <v>0</v>
      </c>
    </row>
    <row r="61" spans="1:45" x14ac:dyDescent="0.25">
      <c r="F61" s="40"/>
      <c r="Q61" s="17"/>
      <c r="R61" s="17"/>
      <c r="S61" s="23"/>
      <c r="T61" s="24"/>
      <c r="U61" s="17"/>
      <c r="W61" s="19"/>
      <c r="AP61" s="3"/>
    </row>
    <row r="62" spans="1:45" x14ac:dyDescent="0.25">
      <c r="A62" s="6" t="s">
        <v>648</v>
      </c>
      <c r="B62" s="3" t="s">
        <v>309</v>
      </c>
      <c r="C62" s="3" t="s">
        <v>310</v>
      </c>
      <c r="D62" s="3">
        <v>1750</v>
      </c>
      <c r="E62" s="3" t="s">
        <v>682</v>
      </c>
      <c r="F62" s="40">
        <v>1</v>
      </c>
      <c r="G62" s="3" t="s">
        <v>311</v>
      </c>
      <c r="I62" s="3">
        <v>2285</v>
      </c>
      <c r="J62" s="58">
        <v>2285</v>
      </c>
      <c r="K62" s="58">
        <f t="shared" si="0"/>
        <v>0.22850000000000001</v>
      </c>
      <c r="L62" s="3" t="s">
        <v>63</v>
      </c>
      <c r="M62" s="3" t="s">
        <v>88</v>
      </c>
      <c r="N62" s="3">
        <v>3</v>
      </c>
      <c r="O62" s="3">
        <v>3</v>
      </c>
      <c r="Q62" s="17"/>
      <c r="R62" s="17">
        <v>0</v>
      </c>
      <c r="S62" s="23" t="s">
        <v>102</v>
      </c>
      <c r="T62" s="24" t="s">
        <v>304</v>
      </c>
      <c r="U62" s="17" t="s">
        <v>312</v>
      </c>
      <c r="W62" s="19" t="s">
        <v>103</v>
      </c>
      <c r="X62" s="3" t="s">
        <v>160</v>
      </c>
      <c r="Y62" s="3" t="s">
        <v>160</v>
      </c>
      <c r="Z62" s="3" t="s">
        <v>313</v>
      </c>
      <c r="AA62" s="3" t="s">
        <v>160</v>
      </c>
      <c r="AB62" s="3" t="s">
        <v>112</v>
      </c>
      <c r="AC62" s="3" t="s">
        <v>102</v>
      </c>
      <c r="AD62" s="3" t="s">
        <v>102</v>
      </c>
      <c r="AE62" s="3" t="s">
        <v>102</v>
      </c>
      <c r="AH62" s="3" t="s">
        <v>102</v>
      </c>
      <c r="AI62" s="3" t="s">
        <v>102</v>
      </c>
      <c r="AJ62" s="3" t="s">
        <v>102</v>
      </c>
      <c r="AP62" s="3"/>
      <c r="AR62" s="16">
        <v>1</v>
      </c>
      <c r="AS62" s="40">
        <v>0</v>
      </c>
    </row>
    <row r="63" spans="1:45" x14ac:dyDescent="0.25">
      <c r="F63" s="40"/>
      <c r="Q63" s="17"/>
      <c r="R63" s="17"/>
      <c r="S63" s="23"/>
      <c r="T63" s="24"/>
      <c r="U63" s="17"/>
      <c r="W63" s="19"/>
      <c r="AP63" s="3"/>
    </row>
    <row r="64" spans="1:45" x14ac:dyDescent="0.25">
      <c r="A64" s="6" t="s">
        <v>649</v>
      </c>
      <c r="B64" s="3" t="s">
        <v>315</v>
      </c>
      <c r="C64" s="3" t="s">
        <v>316</v>
      </c>
      <c r="D64" s="3">
        <v>1639</v>
      </c>
      <c r="E64" s="3" t="s">
        <v>681</v>
      </c>
      <c r="F64" s="40">
        <v>1</v>
      </c>
      <c r="G64" s="3" t="s">
        <v>317</v>
      </c>
      <c r="I64" s="3">
        <v>1155</v>
      </c>
      <c r="J64" s="58">
        <v>1155</v>
      </c>
      <c r="K64" s="58">
        <f t="shared" si="0"/>
        <v>0.11550000000000001</v>
      </c>
      <c r="L64" s="3" t="s">
        <v>63</v>
      </c>
      <c r="M64" s="3" t="s">
        <v>64</v>
      </c>
      <c r="N64" s="3">
        <v>2</v>
      </c>
      <c r="O64" s="3">
        <v>1</v>
      </c>
      <c r="Q64" s="17"/>
      <c r="R64" s="17">
        <v>39</v>
      </c>
      <c r="S64" s="17">
        <v>2.5</v>
      </c>
      <c r="T64" s="24" t="s">
        <v>284</v>
      </c>
      <c r="U64" s="17" t="s">
        <v>318</v>
      </c>
      <c r="W64" s="19" t="s">
        <v>103</v>
      </c>
      <c r="X64" s="3" t="s">
        <v>160</v>
      </c>
      <c r="Y64" s="3" t="s">
        <v>319</v>
      </c>
      <c r="Z64" s="3" t="s">
        <v>167</v>
      </c>
      <c r="AA64" s="3" t="s">
        <v>167</v>
      </c>
      <c r="AB64" s="3" t="s">
        <v>320</v>
      </c>
      <c r="AC64" s="3" t="s">
        <v>104</v>
      </c>
      <c r="AD64" s="3" t="s">
        <v>321</v>
      </c>
      <c r="AE64" s="3" t="s">
        <v>244</v>
      </c>
      <c r="AF64" s="3" t="s">
        <v>322</v>
      </c>
      <c r="AH64" s="3" t="s">
        <v>102</v>
      </c>
      <c r="AI64" s="3" t="s">
        <v>102</v>
      </c>
      <c r="AJ64" s="3" t="s">
        <v>102</v>
      </c>
      <c r="AP64" s="3"/>
      <c r="AR64" s="16">
        <v>1</v>
      </c>
      <c r="AS64" s="40">
        <v>0</v>
      </c>
    </row>
    <row r="65" spans="1:48" x14ac:dyDescent="0.25">
      <c r="F65" s="40"/>
      <c r="Q65" s="17"/>
      <c r="R65" s="17"/>
      <c r="S65" s="17"/>
      <c r="T65" s="24"/>
      <c r="U65" s="17"/>
      <c r="W65" s="19"/>
      <c r="AP65" s="3"/>
    </row>
    <row r="66" spans="1:48" x14ac:dyDescent="0.25">
      <c r="A66" s="6" t="s">
        <v>650</v>
      </c>
      <c r="B66" s="3" t="s">
        <v>324</v>
      </c>
      <c r="C66" s="3" t="s">
        <v>325</v>
      </c>
      <c r="D66" s="3">
        <v>1631</v>
      </c>
      <c r="E66" s="3" t="s">
        <v>681</v>
      </c>
      <c r="F66" s="40">
        <v>1</v>
      </c>
      <c r="G66" s="3" t="s">
        <v>326</v>
      </c>
      <c r="I66" s="3">
        <v>2671</v>
      </c>
      <c r="J66" s="58">
        <v>2671</v>
      </c>
      <c r="K66" s="58">
        <f t="shared" si="0"/>
        <v>0.2671</v>
      </c>
      <c r="L66" s="3" t="s">
        <v>63</v>
      </c>
      <c r="M66" s="3" t="s">
        <v>64</v>
      </c>
      <c r="N66" s="3">
        <v>2</v>
      </c>
      <c r="O66" s="3">
        <v>1</v>
      </c>
      <c r="Q66" s="17"/>
      <c r="R66" s="17">
        <v>48</v>
      </c>
      <c r="S66" s="17">
        <v>2.5</v>
      </c>
      <c r="T66" s="24" t="s">
        <v>284</v>
      </c>
      <c r="U66" s="17" t="s">
        <v>327</v>
      </c>
      <c r="W66" s="19" t="s">
        <v>103</v>
      </c>
      <c r="X66" s="3" t="s">
        <v>167</v>
      </c>
      <c r="Y66" s="3" t="s">
        <v>167</v>
      </c>
      <c r="Z66" s="3" t="s">
        <v>167</v>
      </c>
      <c r="AA66" s="3" t="s">
        <v>167</v>
      </c>
      <c r="AB66" s="3" t="s">
        <v>320</v>
      </c>
      <c r="AC66" s="3" t="s">
        <v>305</v>
      </c>
      <c r="AD66" s="3" t="s">
        <v>328</v>
      </c>
      <c r="AE66" s="3" t="s">
        <v>244</v>
      </c>
      <c r="AF66" s="3" t="s">
        <v>329</v>
      </c>
      <c r="AH66" s="3" t="s">
        <v>102</v>
      </c>
      <c r="AI66" s="3" t="s">
        <v>102</v>
      </c>
      <c r="AJ66" s="3" t="s">
        <v>102</v>
      </c>
      <c r="AK66" s="3" t="s">
        <v>107</v>
      </c>
      <c r="AN66" s="3" t="s">
        <v>330</v>
      </c>
      <c r="AP66" s="3"/>
      <c r="AR66" s="16">
        <v>1</v>
      </c>
      <c r="AS66" s="40">
        <v>0</v>
      </c>
    </row>
    <row r="67" spans="1:48" x14ac:dyDescent="0.25">
      <c r="F67" s="40"/>
      <c r="Q67" s="17"/>
      <c r="R67" s="17"/>
      <c r="S67" s="17"/>
      <c r="T67" s="24"/>
      <c r="U67" s="17"/>
      <c r="W67" s="19"/>
      <c r="AP67" s="3"/>
    </row>
    <row r="68" spans="1:48" x14ac:dyDescent="0.25">
      <c r="A68" s="6" t="s">
        <v>651</v>
      </c>
      <c r="B68" s="3" t="s">
        <v>332</v>
      </c>
      <c r="C68" s="3" t="s">
        <v>333</v>
      </c>
      <c r="D68" s="3">
        <v>1653</v>
      </c>
      <c r="E68" s="3" t="s">
        <v>681</v>
      </c>
      <c r="F68" s="40">
        <v>1</v>
      </c>
      <c r="G68" s="3" t="s">
        <v>167</v>
      </c>
      <c r="I68" s="3">
        <v>227</v>
      </c>
      <c r="J68" s="58">
        <v>227</v>
      </c>
      <c r="K68" s="58">
        <f t="shared" ref="K68:K129" si="1">J68/10000</f>
        <v>2.2700000000000001E-2</v>
      </c>
      <c r="L68" s="3" t="s">
        <v>63</v>
      </c>
      <c r="M68" s="3" t="s">
        <v>77</v>
      </c>
      <c r="N68" s="3">
        <v>1</v>
      </c>
      <c r="O68" s="3">
        <v>2</v>
      </c>
      <c r="Q68" s="17"/>
      <c r="R68" s="17">
        <v>0</v>
      </c>
      <c r="S68" s="17" t="s">
        <v>102</v>
      </c>
      <c r="T68" s="17" t="s">
        <v>334</v>
      </c>
      <c r="U68" s="17"/>
      <c r="W68" s="19" t="s">
        <v>103</v>
      </c>
      <c r="X68" s="3" t="s">
        <v>160</v>
      </c>
      <c r="Y68" s="3" t="s">
        <v>160</v>
      </c>
      <c r="Z68" s="3" t="s">
        <v>167</v>
      </c>
      <c r="AA68" s="3" t="s">
        <v>167</v>
      </c>
      <c r="AB68" s="3" t="s">
        <v>320</v>
      </c>
      <c r="AC68" s="3" t="s">
        <v>335</v>
      </c>
      <c r="AD68" s="3" t="s">
        <v>336</v>
      </c>
      <c r="AE68" s="3" t="s">
        <v>244</v>
      </c>
      <c r="AF68" s="3" t="s">
        <v>322</v>
      </c>
      <c r="AH68" s="3" t="s">
        <v>102</v>
      </c>
      <c r="AI68" s="3" t="s">
        <v>102</v>
      </c>
      <c r="AJ68" s="3" t="s">
        <v>102</v>
      </c>
      <c r="AL68" s="3" t="s">
        <v>107</v>
      </c>
      <c r="AP68" s="3"/>
      <c r="AR68" s="16">
        <v>1</v>
      </c>
      <c r="AS68" s="40">
        <v>0</v>
      </c>
    </row>
    <row r="69" spans="1:48" x14ac:dyDescent="0.25">
      <c r="F69" s="40"/>
      <c r="Q69" s="17"/>
      <c r="R69" s="17"/>
      <c r="S69" s="17"/>
      <c r="T69" s="17"/>
      <c r="U69" s="17"/>
      <c r="W69" s="19"/>
      <c r="AP69" s="3"/>
    </row>
    <row r="70" spans="1:48" x14ac:dyDescent="0.25">
      <c r="A70" s="6" t="s">
        <v>652</v>
      </c>
      <c r="B70" s="3" t="s">
        <v>338</v>
      </c>
      <c r="C70" s="3" t="s">
        <v>339</v>
      </c>
      <c r="D70" s="3">
        <v>1618</v>
      </c>
      <c r="E70" s="3" t="s">
        <v>682</v>
      </c>
      <c r="F70" s="40">
        <v>1</v>
      </c>
      <c r="G70" s="3" t="s">
        <v>317</v>
      </c>
      <c r="I70" s="3">
        <v>1166</v>
      </c>
      <c r="J70" s="58">
        <v>1166</v>
      </c>
      <c r="K70" s="58">
        <f t="shared" si="1"/>
        <v>0.1166</v>
      </c>
      <c r="L70" s="3" t="s">
        <v>340</v>
      </c>
      <c r="M70" s="3" t="s">
        <v>341</v>
      </c>
      <c r="N70" s="3">
        <v>3</v>
      </c>
      <c r="O70" s="3">
        <v>3</v>
      </c>
      <c r="P70" s="3" t="s">
        <v>217</v>
      </c>
      <c r="R70" s="3">
        <v>0</v>
      </c>
      <c r="S70" s="3" t="s">
        <v>102</v>
      </c>
      <c r="T70" s="3" t="s">
        <v>334</v>
      </c>
      <c r="U70" s="3" t="s">
        <v>342</v>
      </c>
      <c r="V70" s="8"/>
      <c r="W70" s="19" t="s">
        <v>103</v>
      </c>
      <c r="X70" s="3" t="s">
        <v>279</v>
      </c>
      <c r="Y70" s="3" t="s">
        <v>279</v>
      </c>
      <c r="Z70" s="3" t="s">
        <v>343</v>
      </c>
      <c r="AA70" s="3" t="s">
        <v>160</v>
      </c>
      <c r="AB70" s="3" t="s">
        <v>112</v>
      </c>
      <c r="AC70" s="3" t="s">
        <v>102</v>
      </c>
      <c r="AD70" s="3" t="s">
        <v>102</v>
      </c>
      <c r="AE70" s="3" t="s">
        <v>102</v>
      </c>
      <c r="AF70" s="3" t="s">
        <v>102</v>
      </c>
      <c r="AG70" s="3" t="s">
        <v>102</v>
      </c>
      <c r="AH70" s="3" t="s">
        <v>102</v>
      </c>
      <c r="AI70" s="3" t="s">
        <v>102</v>
      </c>
      <c r="AJ70" s="3" t="s">
        <v>102</v>
      </c>
      <c r="AP70" s="3"/>
      <c r="AR70" s="16">
        <v>1</v>
      </c>
      <c r="AS70" s="40">
        <v>0</v>
      </c>
      <c r="AV70" s="17"/>
    </row>
    <row r="71" spans="1:48" x14ac:dyDescent="0.25">
      <c r="F71" s="40"/>
      <c r="V71" s="8"/>
      <c r="W71" s="19"/>
      <c r="AP71" s="3"/>
      <c r="AV71" s="17"/>
    </row>
    <row r="72" spans="1:48" x14ac:dyDescent="0.25">
      <c r="A72" s="6" t="s">
        <v>653</v>
      </c>
      <c r="B72" s="3" t="s">
        <v>345</v>
      </c>
      <c r="C72" s="3" t="s">
        <v>346</v>
      </c>
      <c r="D72" s="3" t="s">
        <v>347</v>
      </c>
      <c r="E72" s="3" t="s">
        <v>680</v>
      </c>
      <c r="F72" s="40">
        <v>1</v>
      </c>
      <c r="G72" s="3" t="s">
        <v>687</v>
      </c>
      <c r="H72" s="3" t="s">
        <v>350</v>
      </c>
      <c r="I72" s="3" t="s">
        <v>349</v>
      </c>
      <c r="J72" s="58">
        <v>206</v>
      </c>
      <c r="K72" s="58">
        <f t="shared" si="1"/>
        <v>2.06E-2</v>
      </c>
      <c r="L72" s="3" t="s">
        <v>63</v>
      </c>
      <c r="M72" s="3" t="s">
        <v>64</v>
      </c>
      <c r="N72" s="3">
        <v>2</v>
      </c>
      <c r="O72" s="3">
        <v>2</v>
      </c>
      <c r="P72" s="3" t="s">
        <v>65</v>
      </c>
      <c r="Q72" s="3">
        <v>1</v>
      </c>
      <c r="R72" s="6"/>
      <c r="S72" s="6"/>
      <c r="T72" s="6"/>
      <c r="U72" s="10"/>
      <c r="V72" s="8"/>
      <c r="W72" s="3" t="s">
        <v>90</v>
      </c>
      <c r="X72" s="3" t="s">
        <v>351</v>
      </c>
      <c r="Y72" s="3" t="s">
        <v>167</v>
      </c>
      <c r="AA72" s="3" t="s">
        <v>167</v>
      </c>
      <c r="AB72" s="3" t="s">
        <v>352</v>
      </c>
      <c r="AN72" s="6"/>
      <c r="AO72" s="6"/>
      <c r="AP72" s="18"/>
      <c r="AQ72" s="6"/>
      <c r="AR72" s="16">
        <v>1</v>
      </c>
      <c r="AS72" s="40">
        <v>0</v>
      </c>
      <c r="AT72" s="40" t="s">
        <v>66</v>
      </c>
      <c r="AU72" s="39" t="s">
        <v>66</v>
      </c>
    </row>
    <row r="73" spans="1:48" x14ac:dyDescent="0.25">
      <c r="F73" s="39"/>
      <c r="G73" s="6"/>
      <c r="H73" s="3" t="s">
        <v>353</v>
      </c>
      <c r="I73" s="6"/>
      <c r="J73" s="57"/>
      <c r="L73" s="6"/>
      <c r="M73" s="6"/>
      <c r="N73" s="6"/>
      <c r="O73" s="6"/>
      <c r="R73" s="6"/>
      <c r="S73" s="6"/>
      <c r="T73" s="6"/>
      <c r="U73" s="10"/>
      <c r="V73" s="25"/>
      <c r="W73" s="6"/>
      <c r="X73" s="6"/>
      <c r="Y73" s="6"/>
      <c r="Z73" s="6"/>
      <c r="AA73" s="6"/>
      <c r="AB73" s="3" t="s">
        <v>354</v>
      </c>
      <c r="AC73" s="6"/>
      <c r="AD73" s="6"/>
      <c r="AE73" s="6"/>
      <c r="AF73" s="6"/>
      <c r="AN73" s="6"/>
      <c r="AO73" s="6"/>
      <c r="AP73" s="18"/>
      <c r="AQ73" s="6"/>
      <c r="AS73" s="39" t="s">
        <v>66</v>
      </c>
      <c r="AT73" s="39" t="s">
        <v>66</v>
      </c>
      <c r="AU73" s="39" t="s">
        <v>66</v>
      </c>
    </row>
    <row r="74" spans="1:48" x14ac:dyDescent="0.25">
      <c r="A74" s="6" t="s">
        <v>654</v>
      </c>
      <c r="B74" s="3" t="s">
        <v>356</v>
      </c>
      <c r="C74" s="3" t="s">
        <v>357</v>
      </c>
      <c r="D74" s="3" t="s">
        <v>358</v>
      </c>
      <c r="E74" s="3" t="s">
        <v>680</v>
      </c>
      <c r="F74" s="40">
        <v>1</v>
      </c>
      <c r="G74" s="3" t="s">
        <v>688</v>
      </c>
      <c r="H74" s="3" t="s">
        <v>362</v>
      </c>
      <c r="I74" s="3" t="s">
        <v>360</v>
      </c>
      <c r="J74" s="58">
        <v>1037</v>
      </c>
      <c r="K74" s="58">
        <f t="shared" si="1"/>
        <v>0.1037</v>
      </c>
      <c r="L74" s="3" t="s">
        <v>87</v>
      </c>
      <c r="M74" s="3" t="s">
        <v>64</v>
      </c>
      <c r="N74" s="3">
        <v>2</v>
      </c>
      <c r="O74" s="3">
        <v>2</v>
      </c>
      <c r="P74" s="3" t="s">
        <v>65</v>
      </c>
      <c r="Q74" s="3">
        <v>1</v>
      </c>
      <c r="R74" s="6"/>
      <c r="S74" s="6"/>
      <c r="T74" s="6"/>
      <c r="U74" s="6"/>
      <c r="V74" s="3" t="s">
        <v>363</v>
      </c>
      <c r="W74" s="3" t="s">
        <v>90</v>
      </c>
      <c r="X74" s="3" t="s">
        <v>689</v>
      </c>
      <c r="Y74" s="3" t="s">
        <v>365</v>
      </c>
      <c r="AA74" s="3" t="s">
        <v>366</v>
      </c>
      <c r="AB74" s="3" t="s">
        <v>214</v>
      </c>
      <c r="AC74" s="3" t="s">
        <v>295</v>
      </c>
      <c r="AD74" s="3" t="s">
        <v>368</v>
      </c>
      <c r="AE74" s="3" t="s">
        <v>124</v>
      </c>
      <c r="AF74" s="3" t="s">
        <v>369</v>
      </c>
      <c r="AN74" s="6"/>
      <c r="AO74" s="6"/>
      <c r="AP74" s="18"/>
      <c r="AQ74" s="6"/>
      <c r="AR74" s="16">
        <v>1</v>
      </c>
      <c r="AS74" s="39">
        <v>0</v>
      </c>
      <c r="AT74" s="39" t="s">
        <v>66</v>
      </c>
      <c r="AU74" s="39" t="s">
        <v>66</v>
      </c>
    </row>
    <row r="75" spans="1:48" x14ac:dyDescent="0.25">
      <c r="F75" s="39"/>
      <c r="G75" s="6"/>
      <c r="H75" s="3" t="s">
        <v>370</v>
      </c>
      <c r="I75" s="6"/>
      <c r="J75" s="57"/>
      <c r="L75" s="6"/>
      <c r="M75" s="6"/>
      <c r="N75" s="6"/>
      <c r="O75" s="6"/>
      <c r="R75" s="6"/>
      <c r="S75" s="6"/>
      <c r="T75" s="6"/>
      <c r="U75" s="6"/>
      <c r="V75" s="3" t="s">
        <v>371</v>
      </c>
      <c r="W75" s="6"/>
      <c r="X75" s="6"/>
      <c r="Y75" s="6"/>
      <c r="Z75" s="6"/>
      <c r="AA75" s="6"/>
      <c r="AB75" s="6"/>
      <c r="AC75" s="6"/>
      <c r="AD75" s="6"/>
      <c r="AE75" s="6"/>
      <c r="AF75" s="6"/>
      <c r="AN75" s="6"/>
      <c r="AO75" s="6"/>
      <c r="AP75" s="18"/>
      <c r="AQ75" s="6"/>
      <c r="AR75" s="39" t="s">
        <v>66</v>
      </c>
      <c r="AS75" s="39"/>
      <c r="AT75" s="39" t="s">
        <v>66</v>
      </c>
      <c r="AU75" s="39" t="s">
        <v>66</v>
      </c>
    </row>
    <row r="76" spans="1:48" x14ac:dyDescent="0.25">
      <c r="F76" s="39"/>
      <c r="G76" s="6"/>
      <c r="H76" s="3" t="s">
        <v>350</v>
      </c>
      <c r="I76" s="6"/>
      <c r="J76" s="57"/>
      <c r="L76" s="6"/>
      <c r="M76" s="6"/>
      <c r="N76" s="6"/>
      <c r="O76" s="6"/>
      <c r="R76" s="6"/>
      <c r="S76" s="6"/>
      <c r="T76" s="6"/>
      <c r="U76" s="6"/>
      <c r="V76" s="3" t="s">
        <v>372</v>
      </c>
      <c r="W76" s="6"/>
      <c r="X76" s="6"/>
      <c r="Y76" s="6"/>
      <c r="Z76" s="6"/>
      <c r="AA76" s="6"/>
      <c r="AB76" s="6"/>
      <c r="AC76" s="6"/>
      <c r="AD76" s="6"/>
      <c r="AE76" s="6"/>
      <c r="AF76" s="6"/>
      <c r="AN76" s="6"/>
      <c r="AO76" s="6"/>
      <c r="AP76" s="18"/>
      <c r="AQ76" s="6"/>
      <c r="AR76" s="39" t="s">
        <v>66</v>
      </c>
      <c r="AS76" s="39" t="s">
        <v>66</v>
      </c>
      <c r="AT76" s="39" t="s">
        <v>66</v>
      </c>
      <c r="AU76" s="39" t="s">
        <v>66</v>
      </c>
    </row>
    <row r="77" spans="1:48" x14ac:dyDescent="0.25">
      <c r="A77" s="6" t="s">
        <v>655</v>
      </c>
      <c r="B77" s="3" t="s">
        <v>374</v>
      </c>
      <c r="C77" s="3" t="s">
        <v>375</v>
      </c>
      <c r="D77" s="3" t="s">
        <v>376</v>
      </c>
      <c r="E77" s="3" t="s">
        <v>678</v>
      </c>
      <c r="F77" s="40">
        <v>1</v>
      </c>
      <c r="G77" s="3" t="s">
        <v>690</v>
      </c>
      <c r="H77" s="3" t="s">
        <v>379</v>
      </c>
      <c r="I77" s="3" t="s">
        <v>378</v>
      </c>
      <c r="J77" s="58">
        <v>857</v>
      </c>
      <c r="K77" s="58">
        <f t="shared" si="1"/>
        <v>8.5699999999999998E-2</v>
      </c>
      <c r="L77" s="3" t="s">
        <v>87</v>
      </c>
      <c r="M77" s="3" t="s">
        <v>77</v>
      </c>
      <c r="N77" s="3">
        <v>1</v>
      </c>
      <c r="O77" s="3">
        <v>2</v>
      </c>
      <c r="P77" s="3" t="s">
        <v>65</v>
      </c>
      <c r="Q77" s="3">
        <v>1</v>
      </c>
      <c r="R77" s="6"/>
      <c r="S77" s="6"/>
      <c r="T77" s="6"/>
      <c r="U77" s="6"/>
      <c r="V77" s="3" t="s">
        <v>380</v>
      </c>
      <c r="W77" s="3" t="s">
        <v>90</v>
      </c>
      <c r="X77" s="3" t="s">
        <v>691</v>
      </c>
      <c r="Y77" s="3" t="s">
        <v>692</v>
      </c>
      <c r="AA77" s="3" t="s">
        <v>692</v>
      </c>
      <c r="AB77" s="3" t="s">
        <v>383</v>
      </c>
      <c r="AC77" s="3" t="s">
        <v>384</v>
      </c>
      <c r="AD77" s="6"/>
      <c r="AE77" s="3" t="s">
        <v>385</v>
      </c>
      <c r="AF77" s="3" t="s">
        <v>386</v>
      </c>
      <c r="AN77" s="6"/>
      <c r="AO77" s="6"/>
      <c r="AP77" s="18"/>
      <c r="AQ77" s="6"/>
      <c r="AR77" s="26">
        <v>1</v>
      </c>
      <c r="AS77" s="39">
        <v>0</v>
      </c>
      <c r="AT77" s="39" t="s">
        <v>66</v>
      </c>
      <c r="AU77" s="39" t="s">
        <v>66</v>
      </c>
    </row>
    <row r="78" spans="1:48" x14ac:dyDescent="0.25">
      <c r="F78" s="39"/>
      <c r="G78" s="6"/>
      <c r="H78" s="3" t="s">
        <v>387</v>
      </c>
      <c r="I78" s="6"/>
      <c r="J78" s="57"/>
      <c r="L78" s="6"/>
      <c r="M78" s="6"/>
      <c r="N78" s="6"/>
      <c r="O78" s="6"/>
      <c r="R78" s="6"/>
      <c r="S78" s="6"/>
      <c r="T78" s="6"/>
      <c r="U78" s="6"/>
      <c r="V78" s="3" t="s">
        <v>371</v>
      </c>
      <c r="W78" s="6"/>
      <c r="X78" s="6"/>
      <c r="Y78" s="6"/>
      <c r="Z78" s="6"/>
      <c r="AA78" s="6"/>
      <c r="AB78" s="3" t="s">
        <v>388</v>
      </c>
      <c r="AD78" s="6"/>
      <c r="AN78" s="6"/>
      <c r="AO78" s="6"/>
      <c r="AP78" s="18"/>
      <c r="AQ78" s="6"/>
      <c r="AR78" s="39" t="s">
        <v>66</v>
      </c>
      <c r="AS78" s="39" t="s">
        <v>66</v>
      </c>
      <c r="AT78" s="39" t="s">
        <v>66</v>
      </c>
      <c r="AU78" s="39" t="s">
        <v>66</v>
      </c>
    </row>
    <row r="79" spans="1:48" x14ac:dyDescent="0.25">
      <c r="F79" s="39"/>
      <c r="G79" s="6"/>
      <c r="H79" s="3" t="s">
        <v>389</v>
      </c>
      <c r="I79" s="6"/>
      <c r="J79" s="57"/>
      <c r="L79" s="6"/>
      <c r="M79" s="6"/>
      <c r="N79" s="6"/>
      <c r="O79" s="6"/>
      <c r="R79" s="6"/>
      <c r="S79" s="6"/>
      <c r="T79" s="6"/>
      <c r="U79" s="6"/>
      <c r="V79" s="3" t="s">
        <v>390</v>
      </c>
      <c r="W79" s="6"/>
      <c r="X79" s="6"/>
      <c r="Y79" s="6"/>
      <c r="Z79" s="6"/>
      <c r="AA79" s="6"/>
      <c r="AB79" s="3" t="s">
        <v>391</v>
      </c>
      <c r="AD79" s="6"/>
      <c r="AN79" s="6"/>
      <c r="AO79" s="6"/>
      <c r="AP79" s="18"/>
      <c r="AQ79" s="6"/>
      <c r="AR79" s="39" t="s">
        <v>66</v>
      </c>
      <c r="AS79" s="39" t="s">
        <v>66</v>
      </c>
      <c r="AT79" s="39" t="s">
        <v>66</v>
      </c>
      <c r="AU79" s="39" t="s">
        <v>66</v>
      </c>
    </row>
    <row r="80" spans="1:48" ht="25.5" x14ac:dyDescent="0.25">
      <c r="A80" s="6" t="s">
        <v>656</v>
      </c>
      <c r="B80" s="3" t="s">
        <v>393</v>
      </c>
      <c r="C80" s="3" t="s">
        <v>394</v>
      </c>
      <c r="D80" s="3" t="s">
        <v>395</v>
      </c>
      <c r="E80" s="3" t="s">
        <v>678</v>
      </c>
      <c r="F80" s="40">
        <v>1</v>
      </c>
      <c r="G80" s="3" t="s">
        <v>691</v>
      </c>
      <c r="H80" s="3" t="s">
        <v>89</v>
      </c>
      <c r="I80" s="3" t="s">
        <v>396</v>
      </c>
      <c r="J80" s="58">
        <v>864</v>
      </c>
      <c r="K80" s="58">
        <f t="shared" si="1"/>
        <v>8.6400000000000005E-2</v>
      </c>
      <c r="L80" s="3" t="s">
        <v>63</v>
      </c>
      <c r="M80" s="3" t="s">
        <v>88</v>
      </c>
      <c r="N80" s="3">
        <v>2</v>
      </c>
      <c r="O80" s="3">
        <v>2</v>
      </c>
      <c r="P80" s="3" t="s">
        <v>65</v>
      </c>
      <c r="Q80" s="3">
        <v>1</v>
      </c>
      <c r="R80" s="6"/>
      <c r="S80" s="6"/>
      <c r="T80" s="6"/>
      <c r="U80" s="6"/>
      <c r="V80" s="3" t="s">
        <v>397</v>
      </c>
      <c r="W80" s="3" t="s">
        <v>90</v>
      </c>
      <c r="X80" s="3" t="s">
        <v>398</v>
      </c>
      <c r="Y80" s="3" t="s">
        <v>399</v>
      </c>
      <c r="AA80" s="3" t="s">
        <v>75</v>
      </c>
      <c r="AB80" s="3" t="s">
        <v>214</v>
      </c>
      <c r="AC80" s="3" t="s">
        <v>400</v>
      </c>
      <c r="AD80" s="3" t="s">
        <v>368</v>
      </c>
      <c r="AE80" s="3" t="s">
        <v>401</v>
      </c>
      <c r="AF80" s="3" t="s">
        <v>402</v>
      </c>
      <c r="AN80" s="3" t="s">
        <v>403</v>
      </c>
      <c r="AO80" s="6"/>
      <c r="AP80" s="5" t="s">
        <v>404</v>
      </c>
      <c r="AQ80" s="6"/>
      <c r="AR80" s="26">
        <v>1</v>
      </c>
      <c r="AS80" s="39">
        <v>0</v>
      </c>
      <c r="AT80" s="39" t="s">
        <v>66</v>
      </c>
      <c r="AU80" s="39" t="s">
        <v>66</v>
      </c>
    </row>
    <row r="81" spans="1:47" x14ac:dyDescent="0.25">
      <c r="F81" s="39"/>
      <c r="G81" s="6"/>
      <c r="H81" s="3" t="s">
        <v>362</v>
      </c>
      <c r="I81" s="6"/>
      <c r="J81" s="57"/>
      <c r="L81" s="6"/>
      <c r="M81" s="6"/>
      <c r="N81" s="6"/>
      <c r="O81" s="6"/>
      <c r="R81" s="6"/>
      <c r="S81" s="6"/>
      <c r="T81" s="6"/>
      <c r="U81" s="6"/>
      <c r="V81" s="3" t="s">
        <v>257</v>
      </c>
      <c r="W81" s="6"/>
      <c r="X81" s="6"/>
      <c r="Y81" s="6"/>
      <c r="Z81" s="6"/>
      <c r="AA81" s="6"/>
      <c r="AB81" s="6"/>
      <c r="AC81" s="6"/>
      <c r="AD81" s="6"/>
      <c r="AN81" s="6"/>
      <c r="AO81" s="6"/>
      <c r="AP81" s="18"/>
      <c r="AQ81" s="6"/>
      <c r="AR81" s="39" t="s">
        <v>66</v>
      </c>
      <c r="AS81" s="39" t="s">
        <v>66</v>
      </c>
      <c r="AT81" s="39" t="s">
        <v>66</v>
      </c>
      <c r="AU81" s="39" t="s">
        <v>66</v>
      </c>
    </row>
    <row r="82" spans="1:47" x14ac:dyDescent="0.25">
      <c r="F82" s="39"/>
      <c r="G82" s="6"/>
      <c r="H82" s="3" t="s">
        <v>405</v>
      </c>
      <c r="I82" s="6"/>
      <c r="J82" s="57"/>
      <c r="L82" s="6"/>
      <c r="M82" s="6"/>
      <c r="N82" s="6"/>
      <c r="O82" s="6"/>
      <c r="R82" s="6"/>
      <c r="S82" s="6"/>
      <c r="T82" s="6"/>
      <c r="U82" s="6"/>
      <c r="V82" s="3" t="s">
        <v>406</v>
      </c>
      <c r="W82" s="6"/>
      <c r="X82" s="6"/>
      <c r="Y82" s="6"/>
      <c r="Z82" s="6"/>
      <c r="AA82" s="6"/>
      <c r="AB82" s="6"/>
      <c r="AC82" s="6"/>
      <c r="AD82" s="6"/>
      <c r="AN82" s="6"/>
      <c r="AO82" s="6"/>
      <c r="AP82" s="18"/>
      <c r="AQ82" s="6"/>
      <c r="AR82" s="39" t="s">
        <v>66</v>
      </c>
      <c r="AS82" s="39" t="s">
        <v>66</v>
      </c>
      <c r="AT82" s="39" t="s">
        <v>66</v>
      </c>
      <c r="AU82" s="39" t="s">
        <v>66</v>
      </c>
    </row>
    <row r="83" spans="1:47" x14ac:dyDescent="0.25">
      <c r="A83" s="6" t="s">
        <v>657</v>
      </c>
      <c r="B83" s="3" t="s">
        <v>408</v>
      </c>
      <c r="C83" s="3" t="s">
        <v>409</v>
      </c>
      <c r="D83" s="3" t="s">
        <v>410</v>
      </c>
      <c r="E83" s="3" t="s">
        <v>678</v>
      </c>
      <c r="F83" s="40">
        <v>1</v>
      </c>
      <c r="G83" s="3" t="s">
        <v>692</v>
      </c>
      <c r="H83" s="3" t="s">
        <v>362</v>
      </c>
      <c r="I83" s="3" t="s">
        <v>411</v>
      </c>
      <c r="J83" s="58">
        <v>208</v>
      </c>
      <c r="K83" s="58">
        <f t="shared" si="1"/>
        <v>2.0799999999999999E-2</v>
      </c>
      <c r="L83" s="3" t="s">
        <v>87</v>
      </c>
      <c r="M83" s="3" t="s">
        <v>64</v>
      </c>
      <c r="N83" s="3">
        <v>2</v>
      </c>
      <c r="O83" s="3">
        <v>2</v>
      </c>
      <c r="P83" s="3" t="s">
        <v>65</v>
      </c>
      <c r="Q83" s="3">
        <v>1</v>
      </c>
      <c r="R83" s="6"/>
      <c r="S83" s="6"/>
      <c r="T83" s="6"/>
      <c r="U83" s="6"/>
      <c r="V83" s="3" t="s">
        <v>412</v>
      </c>
      <c r="W83" s="3" t="s">
        <v>90</v>
      </c>
      <c r="X83" s="3" t="s">
        <v>75</v>
      </c>
      <c r="Y83" s="3" t="s">
        <v>366</v>
      </c>
      <c r="Z83" s="3" t="s">
        <v>75</v>
      </c>
      <c r="AA83" s="3" t="s">
        <v>366</v>
      </c>
      <c r="AB83" s="3" t="s">
        <v>413</v>
      </c>
      <c r="AC83" s="3" t="s">
        <v>295</v>
      </c>
      <c r="AD83" s="3" t="s">
        <v>368</v>
      </c>
      <c r="AE83" s="3" t="s">
        <v>414</v>
      </c>
      <c r="AO83" s="3" t="s">
        <v>415</v>
      </c>
      <c r="AP83" s="5" t="s">
        <v>416</v>
      </c>
      <c r="AQ83" s="3" t="s">
        <v>417</v>
      </c>
      <c r="AR83" s="16">
        <v>0.9</v>
      </c>
      <c r="AS83" s="39" t="s">
        <v>66</v>
      </c>
      <c r="AT83" s="26">
        <v>0.1</v>
      </c>
      <c r="AU83" s="39" t="s">
        <v>66</v>
      </c>
    </row>
    <row r="84" spans="1:47" x14ac:dyDescent="0.25">
      <c r="F84" s="39"/>
      <c r="G84" s="6"/>
      <c r="H84" s="3" t="s">
        <v>89</v>
      </c>
      <c r="I84" s="6"/>
      <c r="J84" s="57"/>
      <c r="L84" s="6"/>
      <c r="M84" s="6"/>
      <c r="N84" s="6"/>
      <c r="O84" s="6"/>
      <c r="R84" s="6"/>
      <c r="S84" s="6"/>
      <c r="T84" s="6"/>
      <c r="U84" s="6"/>
      <c r="V84" s="3" t="s">
        <v>255</v>
      </c>
      <c r="W84" s="6"/>
      <c r="X84" s="6"/>
      <c r="Y84" s="6"/>
      <c r="Z84" s="6"/>
      <c r="AA84" s="6"/>
      <c r="AB84" s="3" t="s">
        <v>383</v>
      </c>
      <c r="AD84" s="6"/>
      <c r="AQ84" s="6"/>
      <c r="AR84" s="40" t="s">
        <v>66</v>
      </c>
      <c r="AS84" s="39" t="s">
        <v>66</v>
      </c>
      <c r="AT84" s="39" t="s">
        <v>66</v>
      </c>
      <c r="AU84" s="39" t="s">
        <v>66</v>
      </c>
    </row>
    <row r="85" spans="1:47" x14ac:dyDescent="0.25">
      <c r="A85" s="6" t="s">
        <v>658</v>
      </c>
      <c r="B85" s="3" t="s">
        <v>419</v>
      </c>
      <c r="C85" s="3" t="s">
        <v>420</v>
      </c>
      <c r="D85" s="3" t="s">
        <v>376</v>
      </c>
      <c r="E85" s="3" t="s">
        <v>678</v>
      </c>
      <c r="F85" s="40">
        <v>1</v>
      </c>
      <c r="G85" s="3" t="s">
        <v>75</v>
      </c>
      <c r="H85" s="3" t="s">
        <v>89</v>
      </c>
      <c r="I85" s="3" t="s">
        <v>421</v>
      </c>
      <c r="J85" s="58">
        <v>1117</v>
      </c>
      <c r="K85" s="58">
        <f t="shared" si="1"/>
        <v>0.11169999999999999</v>
      </c>
      <c r="L85" s="3" t="s">
        <v>63</v>
      </c>
      <c r="M85" s="3" t="s">
        <v>88</v>
      </c>
      <c r="N85" s="3">
        <v>2</v>
      </c>
      <c r="O85" s="3">
        <v>2</v>
      </c>
      <c r="P85" s="3" t="s">
        <v>65</v>
      </c>
      <c r="Q85" s="3">
        <v>1</v>
      </c>
      <c r="R85" s="6"/>
      <c r="S85" s="6"/>
      <c r="T85" s="6"/>
      <c r="U85" s="6"/>
      <c r="V85" s="3" t="s">
        <v>255</v>
      </c>
      <c r="W85" s="3" t="s">
        <v>90</v>
      </c>
      <c r="X85" s="3" t="s">
        <v>75</v>
      </c>
      <c r="Y85" s="3" t="s">
        <v>75</v>
      </c>
      <c r="Z85" s="3" t="s">
        <v>75</v>
      </c>
      <c r="AA85" s="3" t="s">
        <v>75</v>
      </c>
      <c r="AB85" s="3" t="s">
        <v>214</v>
      </c>
      <c r="AC85" s="3" t="s">
        <v>295</v>
      </c>
      <c r="AD85" s="3" t="s">
        <v>368</v>
      </c>
      <c r="AE85" s="3" t="s">
        <v>414</v>
      </c>
      <c r="AF85" s="3" t="s">
        <v>423</v>
      </c>
      <c r="AN85" s="3" t="s">
        <v>424</v>
      </c>
      <c r="AO85" s="6"/>
      <c r="AP85" s="18"/>
      <c r="AQ85" s="6"/>
      <c r="AR85" s="16">
        <v>0.4</v>
      </c>
      <c r="AS85" s="16">
        <v>0.6</v>
      </c>
      <c r="AT85" s="40">
        <v>0</v>
      </c>
      <c r="AU85" s="40">
        <v>2</v>
      </c>
    </row>
    <row r="86" spans="1:47" x14ac:dyDescent="0.25">
      <c r="F86" s="39"/>
      <c r="G86" s="6"/>
      <c r="H86" s="3" t="s">
        <v>362</v>
      </c>
      <c r="I86" s="6"/>
      <c r="J86" s="57"/>
      <c r="L86" s="6"/>
      <c r="M86" s="6"/>
      <c r="N86" s="6"/>
      <c r="O86" s="6"/>
      <c r="R86" s="6"/>
      <c r="S86" s="6"/>
      <c r="T86" s="6"/>
      <c r="U86" s="6"/>
      <c r="V86" s="3" t="s">
        <v>425</v>
      </c>
      <c r="AD86" s="6"/>
      <c r="AN86" s="6"/>
      <c r="AO86" s="6"/>
      <c r="AP86" s="18"/>
      <c r="AQ86" s="6"/>
      <c r="AR86" s="39" t="s">
        <v>66</v>
      </c>
      <c r="AS86" s="39" t="s">
        <v>66</v>
      </c>
      <c r="AT86" s="39" t="s">
        <v>66</v>
      </c>
      <c r="AU86" s="40" t="s">
        <v>66</v>
      </c>
    </row>
    <row r="87" spans="1:47" x14ac:dyDescent="0.25">
      <c r="A87" s="6" t="s">
        <v>659</v>
      </c>
      <c r="B87" s="3" t="s">
        <v>427</v>
      </c>
      <c r="C87" s="3" t="s">
        <v>428</v>
      </c>
      <c r="D87" s="3" t="s">
        <v>358</v>
      </c>
      <c r="E87" s="3" t="s">
        <v>680</v>
      </c>
      <c r="F87" s="40">
        <v>1</v>
      </c>
      <c r="G87" s="3" t="s">
        <v>174</v>
      </c>
      <c r="I87" s="3" t="s">
        <v>429</v>
      </c>
      <c r="J87" s="58">
        <v>8536</v>
      </c>
      <c r="K87" s="58">
        <f t="shared" si="1"/>
        <v>0.85360000000000003</v>
      </c>
      <c r="L87" s="3" t="s">
        <v>87</v>
      </c>
      <c r="M87" s="3" t="s">
        <v>64</v>
      </c>
      <c r="N87" s="3">
        <v>2</v>
      </c>
      <c r="O87" s="3">
        <v>2</v>
      </c>
      <c r="P87" s="3" t="s">
        <v>65</v>
      </c>
      <c r="Q87" s="3">
        <v>1</v>
      </c>
      <c r="R87" s="6"/>
      <c r="S87" s="6"/>
      <c r="T87" s="6"/>
      <c r="U87" s="6"/>
      <c r="V87" s="3" t="s">
        <v>430</v>
      </c>
      <c r="W87" s="3" t="s">
        <v>90</v>
      </c>
      <c r="X87" s="3" t="s">
        <v>693</v>
      </c>
      <c r="Y87" s="3" t="s">
        <v>366</v>
      </c>
      <c r="AA87" s="3" t="s">
        <v>167</v>
      </c>
      <c r="AB87" s="3" t="s">
        <v>432</v>
      </c>
      <c r="AC87" s="3" t="s">
        <v>295</v>
      </c>
      <c r="AD87" s="3" t="s">
        <v>368</v>
      </c>
      <c r="AE87" s="3" t="s">
        <v>433</v>
      </c>
      <c r="AF87" s="3" t="s">
        <v>434</v>
      </c>
      <c r="AN87" s="6"/>
      <c r="AO87" s="6"/>
      <c r="AP87" s="18"/>
      <c r="AQ87" s="6"/>
      <c r="AR87" s="26">
        <v>1</v>
      </c>
      <c r="AS87" s="39">
        <v>0</v>
      </c>
      <c r="AT87" s="39" t="s">
        <v>66</v>
      </c>
      <c r="AU87" s="40">
        <v>2</v>
      </c>
    </row>
    <row r="88" spans="1:47" x14ac:dyDescent="0.25">
      <c r="F88" s="39"/>
      <c r="G88" s="6"/>
      <c r="H88" s="6"/>
      <c r="I88" s="6"/>
      <c r="J88" s="57"/>
      <c r="L88" s="6"/>
      <c r="M88" s="6"/>
      <c r="N88" s="6"/>
      <c r="O88" s="6"/>
      <c r="R88" s="6"/>
      <c r="S88" s="6"/>
      <c r="T88" s="6"/>
      <c r="U88" s="6"/>
      <c r="V88" s="3" t="s">
        <v>435</v>
      </c>
      <c r="W88" s="6"/>
      <c r="X88" s="6"/>
      <c r="Y88" s="6"/>
      <c r="Z88" s="6"/>
      <c r="AA88" s="6"/>
      <c r="AB88" s="6"/>
      <c r="AC88" s="6"/>
      <c r="AD88" s="6"/>
      <c r="AN88" s="6"/>
      <c r="AO88" s="6"/>
      <c r="AP88" s="18"/>
      <c r="AQ88" s="6"/>
      <c r="AR88" s="39" t="s">
        <v>66</v>
      </c>
      <c r="AS88" s="39" t="s">
        <v>66</v>
      </c>
      <c r="AT88" s="39" t="s">
        <v>66</v>
      </c>
      <c r="AU88" s="40" t="s">
        <v>66</v>
      </c>
    </row>
    <row r="89" spans="1:47" x14ac:dyDescent="0.25">
      <c r="F89" s="39"/>
      <c r="G89" s="6"/>
      <c r="H89" s="6"/>
      <c r="I89" s="6"/>
      <c r="J89" s="57"/>
      <c r="L89" s="6"/>
      <c r="M89" s="6"/>
      <c r="N89" s="6"/>
      <c r="O89" s="6"/>
      <c r="R89" s="6"/>
      <c r="S89" s="6"/>
      <c r="T89" s="6"/>
      <c r="U89" s="6"/>
      <c r="V89" s="3" t="s">
        <v>436</v>
      </c>
      <c r="W89" s="6"/>
      <c r="X89" s="6"/>
      <c r="Y89" s="6"/>
      <c r="Z89" s="6"/>
      <c r="AA89" s="6"/>
      <c r="AB89" s="6"/>
      <c r="AC89" s="6"/>
      <c r="AD89" s="6"/>
      <c r="AN89" s="6"/>
      <c r="AO89" s="6"/>
      <c r="AP89" s="18"/>
      <c r="AQ89" s="6"/>
      <c r="AR89" s="39" t="s">
        <v>66</v>
      </c>
      <c r="AS89" s="39" t="s">
        <v>66</v>
      </c>
      <c r="AT89" s="39" t="s">
        <v>66</v>
      </c>
      <c r="AU89" s="40" t="s">
        <v>66</v>
      </c>
    </row>
    <row r="90" spans="1:47" x14ac:dyDescent="0.25">
      <c r="A90" s="6" t="s">
        <v>660</v>
      </c>
      <c r="B90" s="3" t="s">
        <v>438</v>
      </c>
      <c r="C90" s="3" t="s">
        <v>439</v>
      </c>
      <c r="D90" s="3" t="s">
        <v>440</v>
      </c>
      <c r="E90" s="3" t="s">
        <v>680</v>
      </c>
      <c r="F90" s="40">
        <v>1</v>
      </c>
      <c r="G90" s="3" t="s">
        <v>441</v>
      </c>
      <c r="H90" s="3" t="s">
        <v>443</v>
      </c>
      <c r="I90" s="3" t="s">
        <v>442</v>
      </c>
      <c r="J90" s="58">
        <v>472</v>
      </c>
      <c r="K90" s="58">
        <f t="shared" si="1"/>
        <v>4.7199999999999999E-2</v>
      </c>
      <c r="L90" s="3" t="s">
        <v>87</v>
      </c>
      <c r="M90" s="3" t="s">
        <v>77</v>
      </c>
      <c r="N90" s="3">
        <v>1</v>
      </c>
      <c r="O90" s="3">
        <v>2</v>
      </c>
      <c r="P90" s="3" t="s">
        <v>65</v>
      </c>
      <c r="Q90" s="3">
        <v>1</v>
      </c>
      <c r="R90" s="6"/>
      <c r="S90" s="6"/>
      <c r="T90" s="6"/>
      <c r="U90" s="6"/>
      <c r="V90" s="3" t="s">
        <v>444</v>
      </c>
      <c r="W90" s="3" t="s">
        <v>90</v>
      </c>
      <c r="X90" s="3" t="s">
        <v>366</v>
      </c>
      <c r="Y90" s="3" t="s">
        <v>167</v>
      </c>
      <c r="AA90" s="3" t="s">
        <v>167</v>
      </c>
      <c r="AB90" s="3" t="s">
        <v>383</v>
      </c>
      <c r="AC90" s="3" t="s">
        <v>295</v>
      </c>
      <c r="AD90" s="3" t="s">
        <v>445</v>
      </c>
      <c r="AE90" s="3" t="s">
        <v>446</v>
      </c>
      <c r="AF90" s="3" t="s">
        <v>447</v>
      </c>
      <c r="AN90" s="3" t="s">
        <v>448</v>
      </c>
      <c r="AO90" s="6"/>
      <c r="AP90" s="18"/>
      <c r="AQ90" s="6"/>
      <c r="AR90" s="16">
        <v>1</v>
      </c>
      <c r="AS90" s="39">
        <v>0</v>
      </c>
      <c r="AT90" s="39">
        <v>0</v>
      </c>
      <c r="AU90" s="40">
        <v>2</v>
      </c>
    </row>
    <row r="91" spans="1:47" x14ac:dyDescent="0.25">
      <c r="F91" s="39"/>
      <c r="G91" s="6"/>
      <c r="I91" s="6"/>
      <c r="J91" s="57"/>
      <c r="L91" s="6"/>
      <c r="M91" s="6"/>
      <c r="N91" s="6"/>
      <c r="O91" s="6"/>
      <c r="Q91" s="27"/>
      <c r="R91" s="28"/>
      <c r="S91" s="28"/>
      <c r="T91" s="28"/>
      <c r="U91" s="28"/>
      <c r="V91" s="3" t="s">
        <v>449</v>
      </c>
      <c r="W91" s="6"/>
      <c r="X91" s="6"/>
      <c r="Y91" s="6"/>
      <c r="Z91" s="6"/>
      <c r="AA91" s="6"/>
      <c r="AB91" s="3" t="s">
        <v>413</v>
      </c>
      <c r="AO91" s="6"/>
      <c r="AP91" s="18"/>
      <c r="AQ91" s="6"/>
      <c r="AR91" s="40" t="s">
        <v>66</v>
      </c>
      <c r="AS91" s="39" t="s">
        <v>66</v>
      </c>
      <c r="AT91" s="39" t="s">
        <v>66</v>
      </c>
      <c r="AU91" s="40" t="s">
        <v>66</v>
      </c>
    </row>
    <row r="92" spans="1:47" x14ac:dyDescent="0.25">
      <c r="F92" s="40">
        <v>2</v>
      </c>
      <c r="G92" s="3" t="s">
        <v>450</v>
      </c>
      <c r="H92" s="3" t="s">
        <v>452</v>
      </c>
      <c r="I92" s="3" t="s">
        <v>451</v>
      </c>
      <c r="J92" s="58">
        <v>127.5</v>
      </c>
      <c r="K92" s="58">
        <f t="shared" si="1"/>
        <v>1.2749999999999999E-2</v>
      </c>
      <c r="L92" s="3" t="s">
        <v>87</v>
      </c>
      <c r="M92" s="3" t="s">
        <v>77</v>
      </c>
      <c r="N92" s="3">
        <v>1</v>
      </c>
      <c r="O92" s="3">
        <v>2</v>
      </c>
      <c r="P92" s="3" t="s">
        <v>65</v>
      </c>
      <c r="Q92" s="3">
        <v>1</v>
      </c>
      <c r="R92" s="6"/>
      <c r="S92" s="6"/>
      <c r="T92" s="6"/>
      <c r="U92" s="6"/>
      <c r="V92" s="3" t="s">
        <v>255</v>
      </c>
      <c r="W92" s="3" t="s">
        <v>90</v>
      </c>
      <c r="X92" s="3" t="s">
        <v>366</v>
      </c>
      <c r="Y92" s="3" t="s">
        <v>366</v>
      </c>
      <c r="Z92" s="6"/>
      <c r="AA92" s="3" t="s">
        <v>453</v>
      </c>
      <c r="AB92" s="3" t="s">
        <v>214</v>
      </c>
      <c r="AC92" s="3" t="s">
        <v>295</v>
      </c>
      <c r="AD92" s="3" t="s">
        <v>454</v>
      </c>
      <c r="AE92" s="3" t="s">
        <v>446</v>
      </c>
      <c r="AF92" s="3" t="s">
        <v>447</v>
      </c>
      <c r="AN92" s="3" t="s">
        <v>448</v>
      </c>
      <c r="AO92" s="6"/>
      <c r="AP92" s="18"/>
      <c r="AQ92" s="6"/>
      <c r="AR92" s="16">
        <v>1</v>
      </c>
      <c r="AS92" s="39">
        <v>0</v>
      </c>
      <c r="AT92" s="39">
        <v>0</v>
      </c>
      <c r="AU92" s="40">
        <v>2</v>
      </c>
    </row>
    <row r="93" spans="1:47" x14ac:dyDescent="0.25">
      <c r="F93" s="39"/>
      <c r="G93" s="6"/>
      <c r="H93" s="3" t="s">
        <v>455</v>
      </c>
      <c r="I93" s="6"/>
      <c r="J93" s="57"/>
      <c r="L93" s="6"/>
      <c r="M93" s="6"/>
      <c r="N93" s="6"/>
      <c r="O93" s="6"/>
      <c r="R93" s="6"/>
      <c r="S93" s="6"/>
      <c r="T93" s="6"/>
      <c r="U93" s="6"/>
      <c r="V93" s="3" t="s">
        <v>456</v>
      </c>
      <c r="X93" s="6"/>
      <c r="Z93" s="6"/>
      <c r="AA93" s="6"/>
      <c r="AB93" s="6"/>
      <c r="AC93" s="6"/>
      <c r="AN93" s="6"/>
      <c r="AO93" s="6"/>
      <c r="AP93" s="18"/>
      <c r="AQ93" s="6"/>
      <c r="AR93" s="39" t="s">
        <v>66</v>
      </c>
      <c r="AS93" s="39" t="s">
        <v>66</v>
      </c>
      <c r="AT93" s="39" t="s">
        <v>66</v>
      </c>
      <c r="AU93" s="40" t="s">
        <v>66</v>
      </c>
    </row>
    <row r="94" spans="1:47" x14ac:dyDescent="0.25">
      <c r="F94" s="40">
        <v>3</v>
      </c>
      <c r="G94" s="3" t="s">
        <v>457</v>
      </c>
      <c r="H94" s="3" t="s">
        <v>459</v>
      </c>
      <c r="I94" s="3" t="s">
        <v>458</v>
      </c>
      <c r="J94" s="58">
        <v>3289</v>
      </c>
      <c r="K94" s="58">
        <f t="shared" si="1"/>
        <v>0.32890000000000003</v>
      </c>
      <c r="L94" s="3" t="s">
        <v>63</v>
      </c>
      <c r="M94" s="3" t="s">
        <v>77</v>
      </c>
      <c r="N94" s="3">
        <v>1</v>
      </c>
      <c r="O94" s="3">
        <v>2</v>
      </c>
      <c r="P94" s="3" t="s">
        <v>65</v>
      </c>
      <c r="Q94" s="3">
        <v>1</v>
      </c>
      <c r="R94" s="6"/>
      <c r="S94" s="6"/>
      <c r="T94" s="6"/>
      <c r="U94" s="6"/>
      <c r="V94" s="3" t="s">
        <v>460</v>
      </c>
      <c r="W94" s="3" t="s">
        <v>90</v>
      </c>
      <c r="X94" s="6"/>
      <c r="Y94" s="3" t="s">
        <v>313</v>
      </c>
      <c r="Z94" s="3" t="s">
        <v>351</v>
      </c>
      <c r="AA94" s="3" t="s">
        <v>313</v>
      </c>
      <c r="AB94" s="3" t="s">
        <v>461</v>
      </c>
      <c r="AC94" s="3" t="s">
        <v>295</v>
      </c>
      <c r="AD94" s="3" t="s">
        <v>462</v>
      </c>
      <c r="AE94" s="3" t="s">
        <v>446</v>
      </c>
      <c r="AF94" s="3" t="s">
        <v>447</v>
      </c>
      <c r="AN94" s="6"/>
      <c r="AO94" s="6"/>
      <c r="AP94" s="18"/>
      <c r="AQ94" s="3" t="s">
        <v>220</v>
      </c>
      <c r="AR94" s="39" t="s">
        <v>66</v>
      </c>
      <c r="AS94" s="39" t="s">
        <v>66</v>
      </c>
      <c r="AT94" s="39" t="s">
        <v>66</v>
      </c>
      <c r="AU94" s="40">
        <v>2</v>
      </c>
    </row>
    <row r="95" spans="1:47" x14ac:dyDescent="0.25">
      <c r="F95" s="39"/>
      <c r="G95" s="6"/>
      <c r="I95" s="6"/>
      <c r="J95" s="57"/>
      <c r="L95" s="6"/>
      <c r="M95" s="6"/>
      <c r="N95" s="6"/>
      <c r="O95" s="6"/>
      <c r="R95" s="6"/>
      <c r="S95" s="6"/>
      <c r="T95" s="6"/>
      <c r="U95" s="6"/>
      <c r="V95" s="3" t="s">
        <v>463</v>
      </c>
      <c r="X95" s="6"/>
      <c r="AB95" s="3" t="s">
        <v>464</v>
      </c>
      <c r="AN95" s="6"/>
      <c r="AO95" s="6"/>
      <c r="AP95" s="18"/>
      <c r="AR95" s="39" t="s">
        <v>66</v>
      </c>
      <c r="AS95" s="39" t="s">
        <v>66</v>
      </c>
      <c r="AT95" s="39" t="s">
        <v>66</v>
      </c>
      <c r="AU95" s="40" t="s">
        <v>66</v>
      </c>
    </row>
    <row r="96" spans="1:47" x14ac:dyDescent="0.25">
      <c r="A96" s="6" t="s">
        <v>661</v>
      </c>
      <c r="B96" s="3" t="s">
        <v>466</v>
      </c>
      <c r="C96" s="3" t="s">
        <v>467</v>
      </c>
      <c r="D96" s="3">
        <v>1555</v>
      </c>
      <c r="E96" s="3" t="s">
        <v>680</v>
      </c>
      <c r="F96" s="40">
        <v>1</v>
      </c>
      <c r="G96" s="29" t="s">
        <v>167</v>
      </c>
      <c r="I96" s="3">
        <v>1079</v>
      </c>
      <c r="J96" s="58">
        <v>1079</v>
      </c>
      <c r="K96" s="58">
        <f t="shared" si="1"/>
        <v>0.1079</v>
      </c>
      <c r="L96" s="3" t="s">
        <v>63</v>
      </c>
      <c r="M96" s="3" t="s">
        <v>64</v>
      </c>
      <c r="N96" s="3">
        <v>2</v>
      </c>
      <c r="O96" s="3">
        <v>2</v>
      </c>
      <c r="R96" s="3">
        <v>0</v>
      </c>
      <c r="S96" s="19" t="s">
        <v>102</v>
      </c>
      <c r="T96" s="20" t="s">
        <v>102</v>
      </c>
      <c r="U96" s="3" t="s">
        <v>102</v>
      </c>
      <c r="W96" s="19" t="s">
        <v>103</v>
      </c>
      <c r="AA96" s="3" t="s">
        <v>193</v>
      </c>
      <c r="AB96" s="3" t="s">
        <v>468</v>
      </c>
      <c r="AC96" s="3" t="s">
        <v>102</v>
      </c>
      <c r="AJ96" s="3" t="s">
        <v>102</v>
      </c>
      <c r="AK96" s="3" t="s">
        <v>107</v>
      </c>
      <c r="AN96" s="3" t="s">
        <v>469</v>
      </c>
      <c r="AO96" s="3" t="s">
        <v>470</v>
      </c>
      <c r="AP96" s="3" t="s">
        <v>471</v>
      </c>
      <c r="AQ96" s="3" t="s">
        <v>472</v>
      </c>
      <c r="AR96" s="16">
        <v>0</v>
      </c>
      <c r="AS96" s="16">
        <v>0</v>
      </c>
    </row>
    <row r="97" spans="1:47" x14ac:dyDescent="0.25">
      <c r="F97" s="40">
        <v>2</v>
      </c>
      <c r="G97" s="29" t="s">
        <v>473</v>
      </c>
      <c r="I97" s="3">
        <v>2782</v>
      </c>
      <c r="J97" s="58">
        <v>2782</v>
      </c>
      <c r="K97" s="58">
        <f t="shared" si="1"/>
        <v>0.2782</v>
      </c>
      <c r="L97" s="3" t="s">
        <v>63</v>
      </c>
      <c r="M97" s="3" t="s">
        <v>64</v>
      </c>
      <c r="N97" s="3">
        <v>2</v>
      </c>
      <c r="O97" s="3">
        <v>2</v>
      </c>
      <c r="R97" s="3">
        <v>0</v>
      </c>
      <c r="S97" s="19" t="s">
        <v>102</v>
      </c>
      <c r="T97" s="20" t="s">
        <v>102</v>
      </c>
      <c r="U97" s="3" t="s">
        <v>102</v>
      </c>
      <c r="W97" s="19" t="s">
        <v>103</v>
      </c>
      <c r="AA97" s="3" t="s">
        <v>160</v>
      </c>
      <c r="AB97" s="3" t="s">
        <v>468</v>
      </c>
      <c r="AC97" s="3" t="s">
        <v>102</v>
      </c>
      <c r="AJ97" s="3" t="s">
        <v>102</v>
      </c>
      <c r="AN97" s="3" t="s">
        <v>469</v>
      </c>
      <c r="AO97" s="3" t="s">
        <v>474</v>
      </c>
      <c r="AP97" s="3" t="s">
        <v>475</v>
      </c>
      <c r="AQ97" s="3" t="s">
        <v>476</v>
      </c>
      <c r="AR97" s="16">
        <v>0</v>
      </c>
      <c r="AS97" s="16">
        <v>0</v>
      </c>
    </row>
    <row r="98" spans="1:47" x14ac:dyDescent="0.25">
      <c r="F98" s="40">
        <v>3</v>
      </c>
      <c r="G98" s="29" t="s">
        <v>134</v>
      </c>
      <c r="I98" s="3">
        <v>981</v>
      </c>
      <c r="J98" s="58">
        <v>981</v>
      </c>
      <c r="K98" s="58">
        <f t="shared" si="1"/>
        <v>9.8100000000000007E-2</v>
      </c>
      <c r="M98" s="3" t="s">
        <v>64</v>
      </c>
      <c r="N98" s="3">
        <v>2</v>
      </c>
      <c r="O98" s="3">
        <v>2</v>
      </c>
      <c r="R98" s="3">
        <v>0</v>
      </c>
      <c r="S98" s="19" t="s">
        <v>102</v>
      </c>
      <c r="T98" s="20" t="s">
        <v>102</v>
      </c>
      <c r="U98" s="3" t="s">
        <v>102</v>
      </c>
      <c r="W98" s="19" t="s">
        <v>235</v>
      </c>
      <c r="AA98" s="3" t="s">
        <v>193</v>
      </c>
      <c r="AB98" s="3" t="s">
        <v>64</v>
      </c>
      <c r="AC98" s="3" t="s">
        <v>102</v>
      </c>
      <c r="AJ98" s="3" t="s">
        <v>102</v>
      </c>
      <c r="AN98" s="3" t="s">
        <v>469</v>
      </c>
      <c r="AO98" s="3" t="s">
        <v>477</v>
      </c>
      <c r="AP98" s="3" t="s">
        <v>478</v>
      </c>
      <c r="AQ98" s="3">
        <v>0</v>
      </c>
      <c r="AR98" s="16">
        <v>0</v>
      </c>
      <c r="AS98" s="16">
        <v>0</v>
      </c>
    </row>
    <row r="99" spans="1:47" x14ac:dyDescent="0.25">
      <c r="A99" s="6" t="s">
        <v>662</v>
      </c>
      <c r="B99" s="3" t="s">
        <v>480</v>
      </c>
      <c r="C99" s="3" t="s">
        <v>481</v>
      </c>
      <c r="D99" s="3">
        <v>1644</v>
      </c>
      <c r="E99" s="3" t="s">
        <v>680</v>
      </c>
      <c r="F99" s="40">
        <v>1</v>
      </c>
      <c r="G99" s="3" t="s">
        <v>167</v>
      </c>
      <c r="I99" s="3">
        <v>1929</v>
      </c>
      <c r="J99" s="58">
        <v>1929</v>
      </c>
      <c r="K99" s="58">
        <f t="shared" si="1"/>
        <v>0.19289999999999999</v>
      </c>
      <c r="L99" s="3" t="s">
        <v>63</v>
      </c>
      <c r="M99" s="3" t="s">
        <v>64</v>
      </c>
      <c r="N99" s="3">
        <v>1</v>
      </c>
      <c r="O99" s="3">
        <v>2</v>
      </c>
      <c r="P99" s="3" t="s">
        <v>65</v>
      </c>
      <c r="R99" s="3">
        <v>157</v>
      </c>
      <c r="S99" s="3" t="s">
        <v>482</v>
      </c>
      <c r="T99" s="30" t="s">
        <v>483</v>
      </c>
      <c r="U99" s="3" t="s">
        <v>102</v>
      </c>
      <c r="W99" s="19" t="s">
        <v>235</v>
      </c>
      <c r="Y99" s="3" t="s">
        <v>484</v>
      </c>
      <c r="AA99" s="3" t="s">
        <v>485</v>
      </c>
      <c r="AB99" s="3" t="s">
        <v>320</v>
      </c>
      <c r="AC99" s="3" t="s">
        <v>486</v>
      </c>
      <c r="AD99" s="3" t="s">
        <v>487</v>
      </c>
      <c r="AE99" s="3" t="s">
        <v>488</v>
      </c>
      <c r="AG99" s="3" t="s">
        <v>102</v>
      </c>
      <c r="AJ99" s="3" t="s">
        <v>102</v>
      </c>
      <c r="AL99" s="3" t="s">
        <v>107</v>
      </c>
      <c r="AN99" s="3" t="s">
        <v>489</v>
      </c>
      <c r="AO99" s="3" t="s">
        <v>490</v>
      </c>
      <c r="AP99" s="3" t="s">
        <v>491</v>
      </c>
      <c r="AQ99" s="3" t="s">
        <v>492</v>
      </c>
      <c r="AR99" s="16">
        <v>0.9</v>
      </c>
      <c r="AS99" s="16">
        <v>0.1</v>
      </c>
    </row>
    <row r="100" spans="1:47" x14ac:dyDescent="0.25">
      <c r="F100" s="40">
        <v>2</v>
      </c>
      <c r="G100" s="3" t="s">
        <v>493</v>
      </c>
      <c r="I100" s="3">
        <v>949</v>
      </c>
      <c r="J100" s="58">
        <v>949</v>
      </c>
      <c r="K100" s="58">
        <f t="shared" si="1"/>
        <v>9.4899999999999998E-2</v>
      </c>
      <c r="L100" s="3" t="s">
        <v>494</v>
      </c>
      <c r="M100" s="3" t="s">
        <v>88</v>
      </c>
      <c r="N100" s="3">
        <v>2</v>
      </c>
      <c r="O100" s="3">
        <v>2</v>
      </c>
      <c r="P100" s="3" t="s">
        <v>65</v>
      </c>
      <c r="R100" s="3" t="s">
        <v>102</v>
      </c>
      <c r="S100" s="19" t="s">
        <v>102</v>
      </c>
      <c r="T100" s="20" t="s">
        <v>102</v>
      </c>
      <c r="U100" s="3" t="s">
        <v>102</v>
      </c>
      <c r="W100" s="19" t="s">
        <v>235</v>
      </c>
      <c r="AG100" s="3" t="s">
        <v>102</v>
      </c>
      <c r="AP100" s="3"/>
    </row>
    <row r="101" spans="1:47" x14ac:dyDescent="0.25">
      <c r="F101" s="40"/>
      <c r="S101" s="19"/>
      <c r="T101" s="20" t="s">
        <v>102</v>
      </c>
      <c r="U101" s="3" t="s">
        <v>102</v>
      </c>
      <c r="W101" s="19"/>
      <c r="AP101" s="3"/>
    </row>
    <row r="102" spans="1:47" x14ac:dyDescent="0.25">
      <c r="A102" s="6" t="s">
        <v>663</v>
      </c>
      <c r="B102" s="3" t="s">
        <v>496</v>
      </c>
      <c r="C102" s="3" t="s">
        <v>497</v>
      </c>
      <c r="D102" s="3" t="s">
        <v>498</v>
      </c>
      <c r="E102" s="3" t="s">
        <v>680</v>
      </c>
      <c r="F102" s="40">
        <v>1</v>
      </c>
      <c r="G102" s="3" t="s">
        <v>499</v>
      </c>
      <c r="H102" s="3" t="s">
        <v>122</v>
      </c>
      <c r="I102" s="3" t="s">
        <v>62</v>
      </c>
      <c r="J102" s="58">
        <v>1133</v>
      </c>
      <c r="K102" s="58">
        <f t="shared" si="1"/>
        <v>0.1133</v>
      </c>
      <c r="L102" s="3" t="s">
        <v>63</v>
      </c>
      <c r="M102" s="3" t="s">
        <v>64</v>
      </c>
      <c r="N102" s="3">
        <v>1</v>
      </c>
      <c r="O102" s="3">
        <v>2</v>
      </c>
      <c r="P102" s="3" t="s">
        <v>65</v>
      </c>
      <c r="Q102" s="3">
        <v>1</v>
      </c>
      <c r="R102" s="6"/>
      <c r="S102" s="6"/>
      <c r="T102" s="6"/>
      <c r="U102" s="6"/>
      <c r="W102" s="3" t="s">
        <v>129</v>
      </c>
      <c r="X102" s="3" t="s">
        <v>366</v>
      </c>
      <c r="Y102" s="3" t="s">
        <v>193</v>
      </c>
      <c r="Z102" s="3" t="s">
        <v>219</v>
      </c>
      <c r="AA102" s="3" t="s">
        <v>167</v>
      </c>
      <c r="AB102" s="3" t="s">
        <v>500</v>
      </c>
      <c r="AC102" s="3" t="s">
        <v>68</v>
      </c>
      <c r="AD102" s="3" t="s">
        <v>501</v>
      </c>
      <c r="AE102" s="3" t="s">
        <v>286</v>
      </c>
      <c r="AF102" s="3" t="s">
        <v>502</v>
      </c>
      <c r="AO102" s="3" t="s">
        <v>94</v>
      </c>
      <c r="AP102" s="5" t="s">
        <v>147</v>
      </c>
      <c r="AQ102" s="3" t="s">
        <v>96</v>
      </c>
      <c r="AR102" s="16">
        <v>1</v>
      </c>
      <c r="AS102" s="39">
        <v>0</v>
      </c>
      <c r="AT102" s="39"/>
      <c r="AU102" s="40">
        <v>3</v>
      </c>
    </row>
    <row r="103" spans="1:47" x14ac:dyDescent="0.25">
      <c r="F103" s="40">
        <v>2</v>
      </c>
      <c r="G103" s="3" t="s">
        <v>499</v>
      </c>
      <c r="H103" s="3" t="s">
        <v>122</v>
      </c>
      <c r="I103" s="3" t="s">
        <v>503</v>
      </c>
      <c r="J103" s="58">
        <v>1123</v>
      </c>
      <c r="K103" s="58">
        <f t="shared" si="1"/>
        <v>0.1123</v>
      </c>
      <c r="L103" s="3" t="s">
        <v>63</v>
      </c>
      <c r="M103" s="3" t="s">
        <v>64</v>
      </c>
      <c r="N103" s="3">
        <v>2</v>
      </c>
      <c r="O103" s="3">
        <v>2</v>
      </c>
      <c r="P103" s="3" t="s">
        <v>65</v>
      </c>
      <c r="Q103" s="3">
        <v>1</v>
      </c>
      <c r="R103" s="6"/>
      <c r="S103" s="6"/>
      <c r="T103" s="6"/>
      <c r="U103" s="6"/>
      <c r="W103" s="3" t="s">
        <v>90</v>
      </c>
      <c r="X103" s="3" t="s">
        <v>366</v>
      </c>
      <c r="Y103" s="3" t="s">
        <v>160</v>
      </c>
      <c r="Z103" s="3" t="s">
        <v>504</v>
      </c>
      <c r="AA103" s="3" t="s">
        <v>193</v>
      </c>
      <c r="AB103" s="3" t="s">
        <v>500</v>
      </c>
      <c r="AN103" s="3" t="s">
        <v>505</v>
      </c>
      <c r="AO103" s="3" t="s">
        <v>94</v>
      </c>
      <c r="AP103" s="5" t="s">
        <v>285</v>
      </c>
      <c r="AQ103" s="3" t="s">
        <v>506</v>
      </c>
      <c r="AS103" s="39" t="s">
        <v>66</v>
      </c>
      <c r="AT103" s="39" t="s">
        <v>66</v>
      </c>
      <c r="AU103" s="40">
        <v>3</v>
      </c>
    </row>
    <row r="104" spans="1:47" x14ac:dyDescent="0.25">
      <c r="A104" s="6" t="s">
        <v>664</v>
      </c>
      <c r="B104" s="3" t="s">
        <v>508</v>
      </c>
      <c r="C104" s="3" t="s">
        <v>509</v>
      </c>
      <c r="D104" s="3" t="s">
        <v>141</v>
      </c>
      <c r="E104" s="3" t="s">
        <v>678</v>
      </c>
      <c r="F104" s="40">
        <v>1</v>
      </c>
      <c r="G104" s="3" t="s">
        <v>694</v>
      </c>
      <c r="H104" s="3" t="s">
        <v>122</v>
      </c>
      <c r="I104" s="3" t="s">
        <v>511</v>
      </c>
      <c r="J104" s="58">
        <v>200</v>
      </c>
      <c r="K104" s="58">
        <f t="shared" si="1"/>
        <v>0.02</v>
      </c>
      <c r="L104" s="3" t="s">
        <v>63</v>
      </c>
      <c r="M104" s="3" t="s">
        <v>88</v>
      </c>
      <c r="N104" s="3">
        <v>2</v>
      </c>
      <c r="O104" s="3">
        <v>2</v>
      </c>
      <c r="P104" s="3" t="s">
        <v>65</v>
      </c>
      <c r="Q104" s="3">
        <v>1</v>
      </c>
      <c r="R104" s="6"/>
      <c r="S104" s="6"/>
      <c r="T104" s="6"/>
      <c r="U104" s="6"/>
      <c r="V104" s="3" t="s">
        <v>255</v>
      </c>
      <c r="W104" s="3" t="s">
        <v>90</v>
      </c>
      <c r="AB104" s="3" t="s">
        <v>512</v>
      </c>
      <c r="AC104" s="3" t="s">
        <v>68</v>
      </c>
      <c r="AD104" s="3" t="s">
        <v>513</v>
      </c>
      <c r="AF104" s="3" t="s">
        <v>70</v>
      </c>
      <c r="AN104" s="3" t="s">
        <v>514</v>
      </c>
      <c r="AO104" s="3" t="s">
        <v>515</v>
      </c>
      <c r="AP104" s="5" t="s">
        <v>516</v>
      </c>
      <c r="AQ104" s="3" t="s">
        <v>517</v>
      </c>
      <c r="AR104" s="16">
        <v>1</v>
      </c>
      <c r="AS104" s="39">
        <v>0</v>
      </c>
      <c r="AT104" s="39" t="s">
        <v>66</v>
      </c>
      <c r="AU104" s="40">
        <v>3</v>
      </c>
    </row>
    <row r="105" spans="1:47" x14ac:dyDescent="0.25">
      <c r="F105" s="39"/>
      <c r="G105" s="6"/>
      <c r="H105" s="6"/>
      <c r="L105" s="6"/>
      <c r="M105" s="6"/>
      <c r="N105" s="6"/>
      <c r="O105" s="6"/>
      <c r="R105" s="6"/>
      <c r="S105" s="6"/>
      <c r="T105" s="6"/>
      <c r="U105" s="6"/>
      <c r="V105" s="3" t="s">
        <v>518</v>
      </c>
      <c r="W105" s="6"/>
      <c r="X105" s="6"/>
      <c r="Y105" s="6"/>
      <c r="Z105" s="6"/>
      <c r="AA105" s="6"/>
      <c r="AB105" s="3" t="s">
        <v>519</v>
      </c>
      <c r="AC105" s="6"/>
      <c r="AD105" s="6"/>
      <c r="AE105" s="6"/>
      <c r="AF105" s="6"/>
      <c r="AN105" s="3" t="s">
        <v>514</v>
      </c>
      <c r="AO105" s="3" t="s">
        <v>515</v>
      </c>
      <c r="AP105" s="5" t="s">
        <v>516</v>
      </c>
      <c r="AQ105" s="6"/>
      <c r="AS105" s="39" t="s">
        <v>66</v>
      </c>
      <c r="AT105" s="39" t="s">
        <v>66</v>
      </c>
      <c r="AU105" s="40" t="s">
        <v>66</v>
      </c>
    </row>
    <row r="106" spans="1:47" x14ac:dyDescent="0.25">
      <c r="F106" s="39"/>
      <c r="G106" s="6"/>
      <c r="H106" s="6"/>
      <c r="I106" s="6"/>
      <c r="J106" s="57"/>
      <c r="L106" s="6"/>
      <c r="M106" s="6"/>
      <c r="N106" s="6"/>
      <c r="O106" s="6"/>
      <c r="R106" s="6"/>
      <c r="S106" s="6"/>
      <c r="T106" s="6"/>
      <c r="U106" s="6"/>
      <c r="V106" s="3" t="s">
        <v>520</v>
      </c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N106" s="6"/>
      <c r="AO106" s="6"/>
      <c r="AP106" s="18"/>
      <c r="AQ106" s="6"/>
      <c r="AR106" s="16"/>
      <c r="AS106" s="39" t="s">
        <v>66</v>
      </c>
      <c r="AT106" s="39" t="s">
        <v>66</v>
      </c>
      <c r="AU106" s="40" t="s">
        <v>66</v>
      </c>
    </row>
    <row r="107" spans="1:47" x14ac:dyDescent="0.25">
      <c r="F107" s="40">
        <v>2</v>
      </c>
      <c r="G107" s="3" t="s">
        <v>694</v>
      </c>
      <c r="H107" s="3" t="s">
        <v>122</v>
      </c>
      <c r="I107" s="3" t="s">
        <v>521</v>
      </c>
      <c r="J107" s="58">
        <v>200</v>
      </c>
      <c r="K107" s="58">
        <f t="shared" si="1"/>
        <v>0.02</v>
      </c>
      <c r="L107" s="3" t="s">
        <v>63</v>
      </c>
      <c r="M107" s="3" t="s">
        <v>88</v>
      </c>
      <c r="N107" s="3">
        <v>2</v>
      </c>
      <c r="O107" s="3">
        <v>2</v>
      </c>
      <c r="P107" s="3" t="s">
        <v>65</v>
      </c>
      <c r="Q107" s="3">
        <v>1</v>
      </c>
      <c r="R107" s="6"/>
      <c r="S107" s="6"/>
      <c r="T107" s="6"/>
      <c r="U107" s="6"/>
      <c r="V107" s="3" t="s">
        <v>255</v>
      </c>
      <c r="W107" s="3" t="s">
        <v>90</v>
      </c>
      <c r="X107" s="6"/>
      <c r="Y107" s="6"/>
      <c r="Z107" s="6"/>
      <c r="AB107" s="3" t="s">
        <v>512</v>
      </c>
      <c r="AC107" s="3" t="s">
        <v>522</v>
      </c>
      <c r="AD107" s="3" t="s">
        <v>95</v>
      </c>
      <c r="AF107" s="3" t="s">
        <v>70</v>
      </c>
      <c r="AN107" s="6"/>
      <c r="AO107" s="6"/>
      <c r="AP107" s="18"/>
      <c r="AQ107" s="6"/>
      <c r="AR107" s="39" t="s">
        <v>66</v>
      </c>
      <c r="AS107" s="39" t="s">
        <v>66</v>
      </c>
      <c r="AT107" s="39" t="s">
        <v>66</v>
      </c>
      <c r="AU107" s="40">
        <v>3</v>
      </c>
    </row>
    <row r="108" spans="1:47" x14ac:dyDescent="0.25">
      <c r="F108" s="39"/>
      <c r="G108" s="6"/>
      <c r="I108" s="6"/>
      <c r="J108" s="57"/>
      <c r="L108" s="6"/>
      <c r="M108" s="6"/>
      <c r="N108" s="6"/>
      <c r="O108" s="6"/>
      <c r="R108" s="6"/>
      <c r="S108" s="6"/>
      <c r="T108" s="6"/>
      <c r="U108" s="6"/>
      <c r="V108" s="3" t="s">
        <v>518</v>
      </c>
      <c r="W108" s="6"/>
      <c r="X108" s="6"/>
      <c r="Y108" s="6"/>
      <c r="Z108" s="6"/>
      <c r="AA108" s="6"/>
      <c r="AB108" s="3" t="s">
        <v>519</v>
      </c>
      <c r="AC108" s="6"/>
      <c r="AD108" s="6"/>
      <c r="AE108" s="6"/>
      <c r="AF108" s="6"/>
      <c r="AN108" s="6"/>
      <c r="AO108" s="6"/>
      <c r="AP108" s="18"/>
      <c r="AQ108" s="6"/>
      <c r="AR108" s="39" t="s">
        <v>66</v>
      </c>
      <c r="AS108" s="39" t="s">
        <v>66</v>
      </c>
      <c r="AT108" s="39" t="s">
        <v>66</v>
      </c>
      <c r="AU108" s="40" t="s">
        <v>66</v>
      </c>
    </row>
    <row r="109" spans="1:47" x14ac:dyDescent="0.25">
      <c r="F109" s="39"/>
      <c r="G109" s="6"/>
      <c r="I109" s="6"/>
      <c r="J109" s="57"/>
      <c r="L109" s="6"/>
      <c r="M109" s="6"/>
      <c r="N109" s="6"/>
      <c r="O109" s="6"/>
      <c r="R109" s="6"/>
      <c r="S109" s="6"/>
      <c r="T109" s="6"/>
      <c r="U109" s="6"/>
      <c r="V109" s="3" t="s">
        <v>520</v>
      </c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N109" s="6"/>
      <c r="AO109" s="6"/>
      <c r="AP109" s="18"/>
      <c r="AQ109" s="6"/>
      <c r="AR109" s="39" t="s">
        <v>66</v>
      </c>
      <c r="AS109" s="39" t="s">
        <v>66</v>
      </c>
      <c r="AT109" s="39" t="s">
        <v>66</v>
      </c>
      <c r="AU109" s="40" t="s">
        <v>66</v>
      </c>
    </row>
    <row r="110" spans="1:47" x14ac:dyDescent="0.25">
      <c r="F110" s="40">
        <v>3</v>
      </c>
      <c r="G110" s="3" t="s">
        <v>695</v>
      </c>
      <c r="H110" s="3" t="s">
        <v>122</v>
      </c>
      <c r="I110" s="3" t="s">
        <v>524</v>
      </c>
      <c r="J110" s="58">
        <v>1600</v>
      </c>
      <c r="K110" s="58">
        <f t="shared" si="1"/>
        <v>0.16</v>
      </c>
      <c r="L110" s="3" t="s">
        <v>63</v>
      </c>
      <c r="M110" s="3" t="s">
        <v>64</v>
      </c>
      <c r="N110" s="3">
        <v>1</v>
      </c>
      <c r="O110" s="3">
        <v>2</v>
      </c>
      <c r="P110" s="3" t="s">
        <v>65</v>
      </c>
      <c r="Q110" s="3">
        <v>1</v>
      </c>
      <c r="R110" s="6"/>
      <c r="S110" s="6"/>
      <c r="T110" s="6"/>
      <c r="U110" s="6"/>
      <c r="V110" s="3" t="s">
        <v>525</v>
      </c>
      <c r="W110" s="3" t="s">
        <v>129</v>
      </c>
      <c r="X110" s="6"/>
      <c r="Y110" s="6"/>
      <c r="Z110" s="6"/>
      <c r="AA110" s="6"/>
      <c r="AB110" s="3" t="s">
        <v>500</v>
      </c>
      <c r="AC110" s="3" t="s">
        <v>522</v>
      </c>
      <c r="AD110" s="3" t="s">
        <v>95</v>
      </c>
      <c r="AF110" s="3" t="s">
        <v>70</v>
      </c>
      <c r="AN110" s="6"/>
      <c r="AO110" s="6"/>
      <c r="AP110" s="18"/>
      <c r="AQ110" s="6"/>
      <c r="AR110" s="39" t="s">
        <v>66</v>
      </c>
      <c r="AS110" s="39" t="s">
        <v>66</v>
      </c>
      <c r="AT110" s="39" t="s">
        <v>66</v>
      </c>
      <c r="AU110" s="40">
        <v>3</v>
      </c>
    </row>
    <row r="111" spans="1:47" x14ac:dyDescent="0.25">
      <c r="F111" s="39"/>
      <c r="G111" s="6"/>
      <c r="I111" s="6"/>
      <c r="J111" s="57"/>
      <c r="L111" s="6"/>
      <c r="M111" s="6"/>
      <c r="N111" s="6"/>
      <c r="O111" s="6"/>
      <c r="R111" s="6"/>
      <c r="S111" s="6"/>
      <c r="T111" s="6"/>
      <c r="U111" s="6"/>
      <c r="V111" s="3" t="s">
        <v>520</v>
      </c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N111" s="6"/>
      <c r="AO111" s="6"/>
      <c r="AP111" s="18"/>
      <c r="AQ111" s="6"/>
      <c r="AR111" s="39" t="s">
        <v>66</v>
      </c>
      <c r="AS111" s="39" t="s">
        <v>66</v>
      </c>
      <c r="AT111" s="39" t="s">
        <v>66</v>
      </c>
      <c r="AU111" s="40" t="s">
        <v>66</v>
      </c>
    </row>
    <row r="112" spans="1:47" x14ac:dyDescent="0.25">
      <c r="F112" s="39"/>
      <c r="G112" s="6"/>
      <c r="I112" s="6"/>
      <c r="J112" s="57"/>
      <c r="L112" s="6"/>
      <c r="M112" s="6"/>
      <c r="N112" s="6"/>
      <c r="O112" s="6"/>
      <c r="R112" s="6"/>
      <c r="S112" s="6"/>
      <c r="T112" s="6"/>
      <c r="U112" s="6"/>
      <c r="V112" s="3" t="s">
        <v>526</v>
      </c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N112" s="6"/>
      <c r="AO112" s="6"/>
      <c r="AP112" s="18"/>
      <c r="AQ112" s="6"/>
      <c r="AR112" s="39" t="s">
        <v>66</v>
      </c>
      <c r="AS112" s="39" t="s">
        <v>66</v>
      </c>
      <c r="AT112" s="39" t="s">
        <v>66</v>
      </c>
      <c r="AU112" s="40" t="s">
        <v>66</v>
      </c>
    </row>
    <row r="113" spans="1:47" x14ac:dyDescent="0.25">
      <c r="F113" s="39"/>
      <c r="G113" s="6"/>
      <c r="I113" s="6"/>
      <c r="J113" s="57"/>
      <c r="L113" s="6"/>
      <c r="M113" s="6"/>
      <c r="N113" s="6"/>
      <c r="O113" s="6"/>
      <c r="R113" s="6"/>
      <c r="S113" s="6"/>
      <c r="T113" s="6"/>
      <c r="U113" s="6"/>
      <c r="V113" s="3" t="s">
        <v>255</v>
      </c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N113" s="6"/>
      <c r="AO113" s="6"/>
      <c r="AP113" s="18"/>
      <c r="AQ113" s="6"/>
      <c r="AR113" s="39" t="s">
        <v>66</v>
      </c>
      <c r="AS113" s="39" t="s">
        <v>66</v>
      </c>
      <c r="AT113" s="39" t="s">
        <v>66</v>
      </c>
      <c r="AU113" s="40" t="s">
        <v>66</v>
      </c>
    </row>
    <row r="114" spans="1:47" x14ac:dyDescent="0.25">
      <c r="A114" s="6" t="s">
        <v>665</v>
      </c>
      <c r="B114" s="3" t="s">
        <v>528</v>
      </c>
      <c r="C114" s="3" t="s">
        <v>529</v>
      </c>
      <c r="D114" s="3" t="s">
        <v>395</v>
      </c>
      <c r="E114" s="3" t="s">
        <v>678</v>
      </c>
      <c r="F114" s="40">
        <v>1</v>
      </c>
      <c r="G114" s="3" t="s">
        <v>530</v>
      </c>
      <c r="I114" s="3">
        <v>224</v>
      </c>
      <c r="J114" s="58">
        <v>224</v>
      </c>
      <c r="K114" s="58">
        <f t="shared" si="1"/>
        <v>2.24E-2</v>
      </c>
      <c r="L114" s="3" t="s">
        <v>63</v>
      </c>
      <c r="M114" s="3" t="s">
        <v>77</v>
      </c>
      <c r="N114" s="3">
        <v>1</v>
      </c>
      <c r="O114" s="3">
        <v>2</v>
      </c>
      <c r="P114" s="3" t="s">
        <v>65</v>
      </c>
      <c r="Q114" s="3">
        <v>1</v>
      </c>
      <c r="R114" s="6"/>
      <c r="S114" s="6"/>
      <c r="T114" s="6"/>
      <c r="U114" s="6"/>
      <c r="V114" s="6"/>
      <c r="W114" s="3" t="s">
        <v>90</v>
      </c>
      <c r="X114" s="6"/>
      <c r="Y114" s="6"/>
      <c r="Z114" s="6"/>
      <c r="AA114" s="6"/>
      <c r="AB114" s="3" t="s">
        <v>130</v>
      </c>
      <c r="AC114" s="3" t="s">
        <v>68</v>
      </c>
      <c r="AD114" s="3" t="s">
        <v>368</v>
      </c>
      <c r="AE114" s="3" t="s">
        <v>532</v>
      </c>
      <c r="AF114" s="3" t="s">
        <v>70</v>
      </c>
      <c r="AP114" s="5" t="s">
        <v>220</v>
      </c>
      <c r="AR114" s="26">
        <v>1</v>
      </c>
      <c r="AS114" s="39">
        <v>0</v>
      </c>
      <c r="AT114" s="39" t="s">
        <v>66</v>
      </c>
      <c r="AU114" s="40">
        <v>2</v>
      </c>
    </row>
    <row r="115" spans="1:47" x14ac:dyDescent="0.25">
      <c r="F115" s="40">
        <v>2</v>
      </c>
      <c r="G115" s="3" t="s">
        <v>79</v>
      </c>
      <c r="I115" s="3">
        <v>403</v>
      </c>
      <c r="J115" s="58">
        <v>403</v>
      </c>
      <c r="K115" s="58">
        <f t="shared" si="1"/>
        <v>4.0300000000000002E-2</v>
      </c>
      <c r="R115" s="6"/>
      <c r="S115" s="6"/>
      <c r="T115" s="6"/>
      <c r="U115" s="6"/>
      <c r="V115" s="6"/>
      <c r="X115" s="6"/>
      <c r="Y115" s="6"/>
      <c r="Z115" s="6"/>
      <c r="AA115" s="6"/>
      <c r="AR115" s="39"/>
      <c r="AS115" s="39"/>
      <c r="AT115" s="39"/>
    </row>
    <row r="116" spans="1:47" x14ac:dyDescent="0.25">
      <c r="F116" s="40">
        <v>3</v>
      </c>
      <c r="G116" s="3" t="s">
        <v>79</v>
      </c>
      <c r="I116" s="3">
        <v>600</v>
      </c>
      <c r="J116" s="58">
        <v>600</v>
      </c>
      <c r="K116" s="58">
        <f t="shared" si="1"/>
        <v>0.06</v>
      </c>
      <c r="R116" s="6"/>
      <c r="S116" s="6"/>
      <c r="T116" s="6"/>
      <c r="U116" s="6"/>
      <c r="V116" s="6"/>
      <c r="X116" s="6"/>
      <c r="Y116" s="6"/>
      <c r="Z116" s="6"/>
      <c r="AA116" s="6"/>
      <c r="AR116" s="39"/>
      <c r="AS116" s="39"/>
      <c r="AT116" s="39"/>
    </row>
    <row r="117" spans="1:47" x14ac:dyDescent="0.25">
      <c r="A117" s="6" t="s">
        <v>666</v>
      </c>
      <c r="B117" s="3" t="s">
        <v>534</v>
      </c>
      <c r="C117" s="3" t="s">
        <v>535</v>
      </c>
      <c r="D117" s="3" t="s">
        <v>536</v>
      </c>
      <c r="E117" s="3" t="s">
        <v>680</v>
      </c>
      <c r="F117" s="40">
        <v>1</v>
      </c>
      <c r="G117" s="3" t="s">
        <v>79</v>
      </c>
      <c r="H117" s="3" t="s">
        <v>122</v>
      </c>
      <c r="I117" s="3">
        <v>572</v>
      </c>
      <c r="J117" s="58">
        <v>572</v>
      </c>
      <c r="K117" s="58">
        <f t="shared" si="1"/>
        <v>5.7200000000000001E-2</v>
      </c>
      <c r="R117" s="6"/>
      <c r="S117" s="6"/>
      <c r="T117" s="6"/>
      <c r="U117" s="6"/>
      <c r="V117" s="6"/>
      <c r="W117" s="3" t="s">
        <v>129</v>
      </c>
      <c r="X117" s="6"/>
      <c r="Y117" s="6"/>
      <c r="Z117" s="6"/>
      <c r="AA117" s="3" t="s">
        <v>193</v>
      </c>
      <c r="AB117" s="3" t="s">
        <v>538</v>
      </c>
      <c r="AC117" s="6"/>
      <c r="AD117" s="6"/>
      <c r="AE117" s="6"/>
      <c r="AF117" s="6"/>
      <c r="AN117" s="3" t="s">
        <v>539</v>
      </c>
      <c r="AO117" s="3" t="s">
        <v>540</v>
      </c>
      <c r="AP117" s="5" t="s">
        <v>541</v>
      </c>
      <c r="AQ117" s="3" t="s">
        <v>146</v>
      </c>
      <c r="AR117" s="16">
        <v>1</v>
      </c>
      <c r="AS117" s="39">
        <v>0</v>
      </c>
      <c r="AT117" s="39" t="s">
        <v>66</v>
      </c>
      <c r="AU117" s="40">
        <v>3</v>
      </c>
    </row>
    <row r="118" spans="1:47" x14ac:dyDescent="0.25">
      <c r="F118" s="40">
        <v>2</v>
      </c>
      <c r="G118" s="3" t="s">
        <v>542</v>
      </c>
      <c r="I118" s="3">
        <v>380</v>
      </c>
      <c r="J118" s="58">
        <v>380</v>
      </c>
      <c r="K118" s="58">
        <f t="shared" si="1"/>
        <v>3.7999999999999999E-2</v>
      </c>
      <c r="L118" s="6"/>
      <c r="M118" s="6"/>
      <c r="N118" s="6"/>
      <c r="O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3" t="s">
        <v>519</v>
      </c>
      <c r="AC118" s="6"/>
      <c r="AD118" s="6"/>
      <c r="AE118" s="6"/>
      <c r="AF118" s="6"/>
      <c r="AN118" s="6"/>
      <c r="AO118" s="6"/>
      <c r="AP118" s="18"/>
      <c r="AQ118" s="6"/>
      <c r="AR118" s="16"/>
      <c r="AS118" s="39" t="s">
        <v>66</v>
      </c>
      <c r="AT118" s="39" t="s">
        <v>66</v>
      </c>
      <c r="AU118" s="40" t="s">
        <v>66</v>
      </c>
    </row>
    <row r="119" spans="1:47" x14ac:dyDescent="0.25">
      <c r="A119" s="6" t="s">
        <v>667</v>
      </c>
      <c r="B119" s="3" t="s">
        <v>544</v>
      </c>
      <c r="C119" s="3" t="s">
        <v>545</v>
      </c>
      <c r="D119" s="3" t="s">
        <v>440</v>
      </c>
      <c r="E119" s="3" t="s">
        <v>678</v>
      </c>
      <c r="F119" s="40">
        <v>1</v>
      </c>
      <c r="G119" s="3" t="s">
        <v>79</v>
      </c>
      <c r="H119" s="3" t="s">
        <v>122</v>
      </c>
      <c r="I119" s="3">
        <v>315</v>
      </c>
      <c r="J119" s="58">
        <v>315</v>
      </c>
      <c r="K119" s="58">
        <f t="shared" si="1"/>
        <v>3.15E-2</v>
      </c>
      <c r="L119" s="3" t="s">
        <v>546</v>
      </c>
      <c r="M119" s="6" t="s">
        <v>77</v>
      </c>
      <c r="N119" s="6">
        <v>1</v>
      </c>
      <c r="O119" s="6">
        <v>2</v>
      </c>
      <c r="P119" s="3" t="s">
        <v>65</v>
      </c>
      <c r="Q119" s="3">
        <v>1</v>
      </c>
      <c r="R119" s="6"/>
      <c r="S119" s="6"/>
      <c r="T119" s="6"/>
      <c r="U119" s="6"/>
      <c r="V119" s="6"/>
      <c r="W119" s="3" t="s">
        <v>129</v>
      </c>
      <c r="X119" s="6"/>
      <c r="Y119" s="6"/>
      <c r="Z119" s="6"/>
      <c r="AA119" s="6"/>
      <c r="AB119" s="3" t="s">
        <v>67</v>
      </c>
      <c r="AC119" s="6"/>
      <c r="AD119" s="6"/>
      <c r="AE119" s="6"/>
      <c r="AF119" s="6"/>
      <c r="AN119" s="6"/>
      <c r="AO119" s="6"/>
      <c r="AP119" s="18"/>
      <c r="AQ119" s="6"/>
      <c r="AR119" s="16">
        <v>1</v>
      </c>
      <c r="AS119" s="39">
        <v>0</v>
      </c>
      <c r="AT119" s="39" t="s">
        <v>66</v>
      </c>
      <c r="AU119" s="40" t="s">
        <v>66</v>
      </c>
    </row>
    <row r="120" spans="1:47" x14ac:dyDescent="0.25">
      <c r="F120" s="40">
        <v>2</v>
      </c>
      <c r="G120" s="3" t="s">
        <v>547</v>
      </c>
      <c r="I120" s="3">
        <v>1697</v>
      </c>
      <c r="J120" s="58">
        <v>1697</v>
      </c>
      <c r="K120" s="58">
        <f t="shared" si="1"/>
        <v>0.16969999999999999</v>
      </c>
      <c r="L120" s="6"/>
      <c r="M120" s="6"/>
      <c r="N120" s="6"/>
      <c r="O120" s="6"/>
      <c r="R120" s="6"/>
      <c r="S120" s="6"/>
      <c r="T120" s="6"/>
      <c r="U120" s="6"/>
      <c r="V120" s="6"/>
      <c r="X120" s="6"/>
      <c r="Y120" s="6"/>
      <c r="Z120" s="6"/>
      <c r="AA120" s="6"/>
      <c r="AC120" s="6"/>
      <c r="AD120" s="6"/>
      <c r="AE120" s="6"/>
      <c r="AF120" s="6"/>
      <c r="AN120" s="6"/>
      <c r="AO120" s="6"/>
      <c r="AP120" s="18"/>
      <c r="AQ120" s="6"/>
      <c r="AR120" s="39"/>
      <c r="AS120" s="39"/>
      <c r="AT120" s="39"/>
    </row>
    <row r="121" spans="1:47" x14ac:dyDescent="0.25">
      <c r="A121" s="6" t="s">
        <v>668</v>
      </c>
      <c r="B121" s="3" t="s">
        <v>549</v>
      </c>
      <c r="C121" s="3" t="s">
        <v>550</v>
      </c>
      <c r="D121" s="3">
        <v>1625</v>
      </c>
      <c r="E121" s="3" t="s">
        <v>681</v>
      </c>
      <c r="F121" s="40">
        <v>1</v>
      </c>
      <c r="G121" s="3" t="s">
        <v>167</v>
      </c>
      <c r="I121" s="3">
        <v>400</v>
      </c>
      <c r="J121" s="58">
        <v>400</v>
      </c>
      <c r="K121" s="58">
        <f t="shared" si="1"/>
        <v>0.04</v>
      </c>
      <c r="L121" s="3" t="s">
        <v>546</v>
      </c>
      <c r="M121" s="3" t="s">
        <v>77</v>
      </c>
      <c r="N121" s="3">
        <v>1</v>
      </c>
      <c r="O121" s="3">
        <v>2</v>
      </c>
      <c r="S121" s="19" t="s">
        <v>102</v>
      </c>
      <c r="W121" s="19" t="s">
        <v>103</v>
      </c>
      <c r="X121" s="3" t="s">
        <v>167</v>
      </c>
      <c r="Y121" s="3" t="s">
        <v>167</v>
      </c>
      <c r="Z121" s="3" t="s">
        <v>167</v>
      </c>
      <c r="AA121" s="3" t="s">
        <v>167</v>
      </c>
      <c r="AB121" s="3" t="s">
        <v>551</v>
      </c>
      <c r="AC121" s="3" t="s">
        <v>202</v>
      </c>
      <c r="AD121" s="3" t="s">
        <v>552</v>
      </c>
      <c r="AE121" s="3" t="s">
        <v>286</v>
      </c>
      <c r="AF121" s="3" t="s">
        <v>271</v>
      </c>
      <c r="AJ121" s="3" t="s">
        <v>102</v>
      </c>
      <c r="AK121" s="3" t="s">
        <v>107</v>
      </c>
      <c r="AN121" s="3" t="s">
        <v>553</v>
      </c>
      <c r="AO121" s="3">
        <v>10</v>
      </c>
      <c r="AP121" s="3" t="s">
        <v>554</v>
      </c>
      <c r="AQ121" s="3">
        <v>0</v>
      </c>
      <c r="AR121" s="16">
        <v>0.7</v>
      </c>
      <c r="AS121" s="16">
        <v>0.3</v>
      </c>
    </row>
    <row r="122" spans="1:47" x14ac:dyDescent="0.25">
      <c r="F122" s="40"/>
      <c r="S122" s="19"/>
      <c r="W122" s="19"/>
      <c r="AP122" s="3"/>
      <c r="AR122" s="16"/>
      <c r="AS122" s="16"/>
    </row>
    <row r="123" spans="1:47" x14ac:dyDescent="0.25">
      <c r="A123" s="6" t="s">
        <v>669</v>
      </c>
      <c r="B123" s="3" t="s">
        <v>556</v>
      </c>
      <c r="C123" s="3" t="s">
        <v>557</v>
      </c>
      <c r="D123" s="3">
        <v>1822</v>
      </c>
      <c r="E123" s="3" t="s">
        <v>681</v>
      </c>
      <c r="F123" s="40">
        <v>1</v>
      </c>
      <c r="G123" s="3" t="s">
        <v>167</v>
      </c>
      <c r="I123" s="3">
        <v>340</v>
      </c>
      <c r="J123" s="58">
        <v>340</v>
      </c>
      <c r="K123" s="58">
        <f t="shared" si="1"/>
        <v>3.4000000000000002E-2</v>
      </c>
      <c r="L123" s="3" t="s">
        <v>558</v>
      </c>
      <c r="M123" s="3" t="s">
        <v>77</v>
      </c>
      <c r="N123" s="3">
        <v>1</v>
      </c>
      <c r="O123" s="3">
        <v>2</v>
      </c>
      <c r="R123" s="3">
        <v>200</v>
      </c>
      <c r="S123" s="19" t="s">
        <v>218</v>
      </c>
      <c r="T123" s="3">
        <v>1</v>
      </c>
      <c r="W123" s="19"/>
      <c r="Z123" s="3" t="s">
        <v>167</v>
      </c>
      <c r="AA123" s="3" t="s">
        <v>167</v>
      </c>
      <c r="AB123" s="3" t="s">
        <v>112</v>
      </c>
      <c r="AC123" s="3" t="s">
        <v>202</v>
      </c>
      <c r="AD123" s="3" t="s">
        <v>328</v>
      </c>
      <c r="AE123" s="3" t="s">
        <v>286</v>
      </c>
      <c r="AF123" s="3" t="s">
        <v>271</v>
      </c>
      <c r="AJ123" s="3" t="s">
        <v>102</v>
      </c>
      <c r="AK123" s="3" t="s">
        <v>107</v>
      </c>
      <c r="AN123" s="3" t="s">
        <v>559</v>
      </c>
      <c r="AO123" s="3" t="s">
        <v>560</v>
      </c>
      <c r="AP123" s="16">
        <v>1</v>
      </c>
      <c r="AQ123" s="3">
        <v>0</v>
      </c>
      <c r="AR123" s="16">
        <v>1</v>
      </c>
      <c r="AS123" s="40">
        <v>0</v>
      </c>
    </row>
    <row r="124" spans="1:47" x14ac:dyDescent="0.25">
      <c r="F124" s="40"/>
      <c r="S124" s="19"/>
      <c r="W124" s="19"/>
      <c r="AP124" s="16"/>
      <c r="AR124" s="16"/>
    </row>
    <row r="125" spans="1:47" x14ac:dyDescent="0.25">
      <c r="A125" s="6" t="s">
        <v>670</v>
      </c>
      <c r="B125" s="3" t="s">
        <v>562</v>
      </c>
      <c r="C125" s="3" t="s">
        <v>563</v>
      </c>
      <c r="E125" s="3" t="s">
        <v>681</v>
      </c>
      <c r="F125" s="40">
        <v>1</v>
      </c>
      <c r="G125" s="3" t="s">
        <v>564</v>
      </c>
      <c r="I125" s="3">
        <v>757</v>
      </c>
      <c r="J125" s="58">
        <v>757</v>
      </c>
      <c r="K125" s="58">
        <f t="shared" si="1"/>
        <v>7.5700000000000003E-2</v>
      </c>
      <c r="L125" s="3" t="s">
        <v>63</v>
      </c>
      <c r="M125" s="3" t="s">
        <v>64</v>
      </c>
      <c r="N125" s="3">
        <v>2</v>
      </c>
      <c r="O125" s="3">
        <v>2</v>
      </c>
      <c r="R125" s="3">
        <v>0</v>
      </c>
      <c r="S125" s="19" t="s">
        <v>102</v>
      </c>
      <c r="W125" s="19" t="s">
        <v>103</v>
      </c>
      <c r="X125" s="3" t="s">
        <v>167</v>
      </c>
      <c r="Y125" s="3" t="s">
        <v>564</v>
      </c>
      <c r="Z125" s="3" t="s">
        <v>565</v>
      </c>
      <c r="AA125" s="3" t="s">
        <v>565</v>
      </c>
      <c r="AB125" s="3" t="s">
        <v>566</v>
      </c>
      <c r="AC125" s="3" t="s">
        <v>567</v>
      </c>
      <c r="AD125" s="3" t="s">
        <v>328</v>
      </c>
      <c r="AE125" s="3" t="s">
        <v>286</v>
      </c>
      <c r="AF125" s="3" t="s">
        <v>271</v>
      </c>
      <c r="AJ125" s="3" t="s">
        <v>102</v>
      </c>
      <c r="AK125" s="3" t="s">
        <v>107</v>
      </c>
      <c r="AN125" s="3" t="s">
        <v>568</v>
      </c>
      <c r="AO125" s="3" t="s">
        <v>513</v>
      </c>
      <c r="AP125" s="16">
        <v>1</v>
      </c>
      <c r="AQ125" s="3">
        <v>0</v>
      </c>
      <c r="AR125" s="16">
        <v>1</v>
      </c>
      <c r="AS125" s="40">
        <v>0</v>
      </c>
    </row>
    <row r="126" spans="1:47" x14ac:dyDescent="0.25">
      <c r="F126" s="40">
        <v>2</v>
      </c>
      <c r="G126" s="3" t="s">
        <v>243</v>
      </c>
      <c r="I126" s="3">
        <v>1015</v>
      </c>
      <c r="J126" s="58">
        <v>1015</v>
      </c>
      <c r="K126" s="58">
        <f t="shared" si="1"/>
        <v>0.10150000000000001</v>
      </c>
      <c r="L126" s="3" t="s">
        <v>63</v>
      </c>
      <c r="M126" s="3" t="s">
        <v>64</v>
      </c>
      <c r="N126" s="3">
        <v>2</v>
      </c>
      <c r="O126" s="3">
        <v>2</v>
      </c>
      <c r="R126" s="3">
        <v>0</v>
      </c>
      <c r="S126" s="19"/>
      <c r="W126" s="19" t="s">
        <v>103</v>
      </c>
      <c r="X126" s="3" t="s">
        <v>167</v>
      </c>
      <c r="Y126" s="3" t="s">
        <v>167</v>
      </c>
      <c r="Z126" s="3" t="s">
        <v>243</v>
      </c>
      <c r="AA126" s="3" t="s">
        <v>243</v>
      </c>
      <c r="AB126" s="3" t="s">
        <v>566</v>
      </c>
      <c r="AC126" s="3" t="s">
        <v>68</v>
      </c>
      <c r="AD126" s="3" t="s">
        <v>328</v>
      </c>
      <c r="AE126" s="3" t="s">
        <v>286</v>
      </c>
      <c r="AF126" s="3" t="s">
        <v>569</v>
      </c>
      <c r="AJ126" s="3" t="s">
        <v>102</v>
      </c>
      <c r="AK126" s="3" t="s">
        <v>107</v>
      </c>
      <c r="AN126" s="3" t="s">
        <v>570</v>
      </c>
      <c r="AO126" s="3" t="s">
        <v>571</v>
      </c>
      <c r="AP126" s="3" t="s">
        <v>572</v>
      </c>
      <c r="AQ126" s="3" t="s">
        <v>573</v>
      </c>
      <c r="AR126" s="16">
        <v>1</v>
      </c>
      <c r="AS126" s="40">
        <v>0</v>
      </c>
    </row>
    <row r="127" spans="1:47" x14ac:dyDescent="0.25">
      <c r="A127" s="6" t="s">
        <v>671</v>
      </c>
      <c r="B127" s="3" t="s">
        <v>575</v>
      </c>
      <c r="C127" s="3" t="s">
        <v>576</v>
      </c>
      <c r="D127" s="3">
        <v>1758</v>
      </c>
      <c r="E127" s="3" t="s">
        <v>682</v>
      </c>
      <c r="F127" s="40">
        <v>1</v>
      </c>
      <c r="G127" s="3" t="s">
        <v>577</v>
      </c>
      <c r="I127" s="3">
        <v>1756</v>
      </c>
      <c r="J127" s="58">
        <v>1756</v>
      </c>
      <c r="K127" s="58">
        <f t="shared" si="1"/>
        <v>0.17560000000000001</v>
      </c>
      <c r="L127" s="3" t="s">
        <v>63</v>
      </c>
      <c r="M127" s="3" t="s">
        <v>64</v>
      </c>
      <c r="N127" s="3">
        <v>2</v>
      </c>
      <c r="O127" s="3">
        <v>1</v>
      </c>
      <c r="R127" s="3">
        <v>0</v>
      </c>
      <c r="S127" s="19" t="s">
        <v>102</v>
      </c>
      <c r="W127" s="19" t="s">
        <v>103</v>
      </c>
      <c r="X127" s="3" t="s">
        <v>578</v>
      </c>
      <c r="Y127" s="3" t="s">
        <v>578</v>
      </c>
      <c r="Z127" s="3" t="s">
        <v>579</v>
      </c>
      <c r="AA127" s="3" t="s">
        <v>564</v>
      </c>
      <c r="AB127" s="3" t="s">
        <v>580</v>
      </c>
      <c r="AC127" s="3" t="s">
        <v>581</v>
      </c>
      <c r="AD127" s="3" t="s">
        <v>285</v>
      </c>
      <c r="AE127" s="3" t="s">
        <v>286</v>
      </c>
      <c r="AF127" s="3" t="s">
        <v>106</v>
      </c>
      <c r="AJ127" s="3" t="s">
        <v>102</v>
      </c>
      <c r="AL127" s="3" t="s">
        <v>107</v>
      </c>
      <c r="AN127" s="3" t="s">
        <v>582</v>
      </c>
      <c r="AO127" s="3" t="s">
        <v>328</v>
      </c>
      <c r="AP127" s="16">
        <v>1</v>
      </c>
      <c r="AQ127" s="3">
        <v>0</v>
      </c>
      <c r="AR127" s="16">
        <v>1</v>
      </c>
      <c r="AS127" s="40">
        <v>0</v>
      </c>
    </row>
    <row r="128" spans="1:47" x14ac:dyDescent="0.25">
      <c r="F128" s="40"/>
      <c r="S128" s="19"/>
      <c r="W128" s="19"/>
      <c r="AP128" s="16"/>
      <c r="AR128" s="16"/>
    </row>
    <row r="129" spans="1:47" x14ac:dyDescent="0.25">
      <c r="A129" s="6" t="s">
        <v>672</v>
      </c>
      <c r="B129" s="3" t="s">
        <v>584</v>
      </c>
      <c r="C129" s="3" t="s">
        <v>585</v>
      </c>
      <c r="D129" s="3">
        <v>1808</v>
      </c>
      <c r="E129" s="3" t="s">
        <v>682</v>
      </c>
      <c r="F129" s="40">
        <v>1</v>
      </c>
      <c r="G129" s="3" t="s">
        <v>577</v>
      </c>
      <c r="I129" s="3">
        <v>78</v>
      </c>
      <c r="J129" s="58">
        <v>78</v>
      </c>
      <c r="K129" s="58">
        <f t="shared" si="1"/>
        <v>7.7999999999999996E-3</v>
      </c>
      <c r="L129" s="3" t="s">
        <v>63</v>
      </c>
      <c r="M129" s="3" t="s">
        <v>77</v>
      </c>
      <c r="N129" s="3">
        <v>1</v>
      </c>
      <c r="O129" s="3">
        <v>2</v>
      </c>
      <c r="R129" s="3">
        <v>0</v>
      </c>
      <c r="S129" s="19" t="s">
        <v>102</v>
      </c>
      <c r="W129" s="19" t="s">
        <v>235</v>
      </c>
      <c r="Z129" s="3" t="s">
        <v>167</v>
      </c>
      <c r="AB129" s="3" t="s">
        <v>586</v>
      </c>
      <c r="AC129" s="3" t="s">
        <v>202</v>
      </c>
      <c r="AD129" s="3" t="s">
        <v>587</v>
      </c>
      <c r="AE129" s="3" t="s">
        <v>286</v>
      </c>
      <c r="AF129" s="3" t="s">
        <v>104</v>
      </c>
      <c r="AG129" s="3" t="s">
        <v>296</v>
      </c>
      <c r="AH129" s="3" t="s">
        <v>588</v>
      </c>
      <c r="AI129" s="3" t="s">
        <v>589</v>
      </c>
      <c r="AJ129" s="3" t="s">
        <v>590</v>
      </c>
      <c r="AK129" s="3" t="s">
        <v>591</v>
      </c>
      <c r="AN129" s="3" t="s">
        <v>592</v>
      </c>
      <c r="AO129" s="3" t="s">
        <v>593</v>
      </c>
      <c r="AP129" s="16">
        <v>0.7</v>
      </c>
      <c r="AQ129" s="3" t="s">
        <v>594</v>
      </c>
      <c r="AR129" s="16">
        <v>0.5</v>
      </c>
      <c r="AS129" s="16">
        <v>0.3</v>
      </c>
      <c r="AT129" s="16">
        <v>0.2</v>
      </c>
    </row>
    <row r="130" spans="1:47" x14ac:dyDescent="0.25">
      <c r="F130" s="40"/>
      <c r="S130" s="19"/>
      <c r="W130" s="19"/>
      <c r="AP130" s="16"/>
      <c r="AR130" s="16"/>
      <c r="AS130" s="16"/>
      <c r="AT130" s="16"/>
    </row>
    <row r="131" spans="1:47" x14ac:dyDescent="0.25">
      <c r="A131" s="6" t="s">
        <v>673</v>
      </c>
      <c r="B131" s="3" t="s">
        <v>596</v>
      </c>
      <c r="C131" s="3" t="s">
        <v>597</v>
      </c>
      <c r="D131" s="3">
        <v>1798</v>
      </c>
      <c r="E131" s="3" t="s">
        <v>682</v>
      </c>
      <c r="F131" s="40">
        <v>1</v>
      </c>
      <c r="G131" s="3" t="s">
        <v>564</v>
      </c>
      <c r="I131" s="3">
        <v>340</v>
      </c>
      <c r="J131" s="58">
        <v>340</v>
      </c>
      <c r="K131" s="58">
        <f t="shared" ref="K131:K141" si="2">J131/10000</f>
        <v>3.4000000000000002E-2</v>
      </c>
      <c r="L131" s="3" t="s">
        <v>101</v>
      </c>
      <c r="M131" s="3" t="s">
        <v>64</v>
      </c>
      <c r="N131" s="3">
        <v>2</v>
      </c>
      <c r="O131" s="3">
        <v>2</v>
      </c>
      <c r="R131" s="3">
        <v>0</v>
      </c>
      <c r="S131" s="19" t="s">
        <v>102</v>
      </c>
      <c r="W131" s="19" t="s">
        <v>103</v>
      </c>
      <c r="Z131" s="3" t="s">
        <v>167</v>
      </c>
      <c r="AB131" s="3" t="s">
        <v>580</v>
      </c>
      <c r="AC131" s="3" t="s">
        <v>202</v>
      </c>
      <c r="AD131" s="3" t="s">
        <v>328</v>
      </c>
      <c r="AE131" s="3" t="s">
        <v>286</v>
      </c>
      <c r="AF131" s="3" t="s">
        <v>271</v>
      </c>
      <c r="AJ131" s="3" t="s">
        <v>102</v>
      </c>
      <c r="AK131" s="3" t="s">
        <v>107</v>
      </c>
      <c r="AN131" s="3" t="s">
        <v>568</v>
      </c>
      <c r="AO131" s="3" t="s">
        <v>598</v>
      </c>
      <c r="AP131" s="3" t="s">
        <v>95</v>
      </c>
      <c r="AQ131" s="3">
        <v>0</v>
      </c>
      <c r="AR131" s="16">
        <v>0.9</v>
      </c>
      <c r="AS131" s="16">
        <v>0.1</v>
      </c>
    </row>
    <row r="132" spans="1:47" x14ac:dyDescent="0.25">
      <c r="F132" s="40">
        <v>2</v>
      </c>
      <c r="G132" s="3" t="s">
        <v>599</v>
      </c>
      <c r="I132" s="3">
        <v>508</v>
      </c>
      <c r="J132" s="58">
        <v>508</v>
      </c>
      <c r="K132" s="58">
        <f t="shared" si="2"/>
        <v>5.0799999999999998E-2</v>
      </c>
      <c r="L132" s="3" t="s">
        <v>101</v>
      </c>
      <c r="M132" s="3" t="s">
        <v>64</v>
      </c>
      <c r="N132" s="3">
        <v>2</v>
      </c>
      <c r="O132" s="3">
        <v>2</v>
      </c>
      <c r="R132" s="3">
        <v>0</v>
      </c>
      <c r="S132" s="19" t="s">
        <v>102</v>
      </c>
      <c r="W132" s="19" t="s">
        <v>103</v>
      </c>
      <c r="Z132" s="3" t="s">
        <v>167</v>
      </c>
      <c r="AB132" s="3" t="s">
        <v>580</v>
      </c>
      <c r="AC132" s="3" t="s">
        <v>202</v>
      </c>
      <c r="AD132" s="3" t="s">
        <v>328</v>
      </c>
      <c r="AE132" s="3" t="s">
        <v>286</v>
      </c>
      <c r="AF132" s="3" t="s">
        <v>271</v>
      </c>
      <c r="AJ132" s="3" t="s">
        <v>102</v>
      </c>
      <c r="AK132" s="3" t="s">
        <v>107</v>
      </c>
      <c r="AN132" s="3" t="s">
        <v>600</v>
      </c>
      <c r="AO132" s="3" t="s">
        <v>601</v>
      </c>
      <c r="AP132" s="3" t="s">
        <v>220</v>
      </c>
      <c r="AQ132" s="3">
        <v>0</v>
      </c>
    </row>
    <row r="133" spans="1:47" x14ac:dyDescent="0.25">
      <c r="F133" s="40"/>
      <c r="S133" s="19"/>
      <c r="W133" s="19" t="s">
        <v>103</v>
      </c>
      <c r="Z133" s="3" t="s">
        <v>160</v>
      </c>
      <c r="AB133" s="3" t="s">
        <v>586</v>
      </c>
      <c r="AC133" s="3" t="s">
        <v>202</v>
      </c>
      <c r="AD133" s="3" t="s">
        <v>220</v>
      </c>
      <c r="AE133" s="3" t="s">
        <v>286</v>
      </c>
      <c r="AF133" s="3" t="s">
        <v>271</v>
      </c>
      <c r="AJ133" s="3" t="s">
        <v>102</v>
      </c>
      <c r="AK133" s="3" t="s">
        <v>107</v>
      </c>
      <c r="AN133" s="3" t="s">
        <v>600</v>
      </c>
      <c r="AO133" s="3" t="s">
        <v>602</v>
      </c>
      <c r="AP133" s="3" t="s">
        <v>603</v>
      </c>
      <c r="AQ133" s="3">
        <v>0</v>
      </c>
    </row>
    <row r="134" spans="1:47" x14ac:dyDescent="0.25">
      <c r="A134" s="6" t="s">
        <v>674</v>
      </c>
      <c r="B134" s="3" t="s">
        <v>605</v>
      </c>
      <c r="C134" s="3" t="s">
        <v>606</v>
      </c>
      <c r="D134" s="3">
        <v>1652</v>
      </c>
      <c r="E134" s="3" t="s">
        <v>681</v>
      </c>
      <c r="F134" s="40">
        <v>1</v>
      </c>
      <c r="G134" s="3" t="s">
        <v>607</v>
      </c>
      <c r="I134" s="3">
        <v>1523</v>
      </c>
      <c r="J134" s="58">
        <v>1523</v>
      </c>
      <c r="K134" s="58">
        <f t="shared" si="2"/>
        <v>0.15229999999999999</v>
      </c>
      <c r="L134" s="3" t="s">
        <v>608</v>
      </c>
      <c r="M134" s="3" t="s">
        <v>77</v>
      </c>
      <c r="N134" s="3">
        <v>1</v>
      </c>
      <c r="O134" s="3">
        <v>1</v>
      </c>
      <c r="R134" s="3">
        <v>0</v>
      </c>
      <c r="S134" s="19" t="s">
        <v>102</v>
      </c>
      <c r="W134" s="19" t="s">
        <v>103</v>
      </c>
      <c r="X134" s="3" t="s">
        <v>167</v>
      </c>
      <c r="Y134" s="3" t="s">
        <v>609</v>
      </c>
      <c r="Z134" s="3" t="s">
        <v>243</v>
      </c>
      <c r="AA134" s="3" t="s">
        <v>319</v>
      </c>
      <c r="AB134" s="3" t="s">
        <v>586</v>
      </c>
      <c r="AC134" s="3" t="s">
        <v>202</v>
      </c>
      <c r="AD134" s="3" t="s">
        <v>501</v>
      </c>
      <c r="AE134" s="3" t="s">
        <v>286</v>
      </c>
      <c r="AF134" s="3" t="s">
        <v>271</v>
      </c>
      <c r="AJ134" s="3" t="s">
        <v>102</v>
      </c>
      <c r="AK134" s="3" t="s">
        <v>107</v>
      </c>
      <c r="AN134" s="3" t="s">
        <v>559</v>
      </c>
      <c r="AO134" s="3" t="s">
        <v>610</v>
      </c>
      <c r="AP134" s="3" t="s">
        <v>540</v>
      </c>
      <c r="AQ134" s="3" t="s">
        <v>147</v>
      </c>
      <c r="AR134" s="16">
        <v>0.6</v>
      </c>
      <c r="AS134" s="16">
        <v>0.4</v>
      </c>
    </row>
    <row r="135" spans="1:47" x14ac:dyDescent="0.25">
      <c r="F135" s="40">
        <v>2</v>
      </c>
      <c r="G135" s="3" t="s">
        <v>156</v>
      </c>
      <c r="I135" s="3">
        <v>875</v>
      </c>
      <c r="J135" s="58">
        <v>875</v>
      </c>
      <c r="K135" s="58">
        <f t="shared" si="2"/>
        <v>8.7499999999999994E-2</v>
      </c>
      <c r="L135" s="3" t="s">
        <v>608</v>
      </c>
      <c r="M135" s="3" t="s">
        <v>77</v>
      </c>
      <c r="N135" s="3">
        <v>1</v>
      </c>
      <c r="O135" s="3">
        <v>1</v>
      </c>
      <c r="R135" s="3">
        <v>0</v>
      </c>
      <c r="S135" s="3" t="s">
        <v>102</v>
      </c>
      <c r="W135" s="19" t="s">
        <v>103</v>
      </c>
      <c r="X135" s="3" t="s">
        <v>611</v>
      </c>
      <c r="Z135" s="3" t="s">
        <v>294</v>
      </c>
      <c r="AB135" s="3" t="s">
        <v>586</v>
      </c>
      <c r="AC135" s="3" t="s">
        <v>202</v>
      </c>
      <c r="AD135" s="3" t="s">
        <v>172</v>
      </c>
      <c r="AE135" s="3" t="s">
        <v>286</v>
      </c>
      <c r="AF135" s="3" t="s">
        <v>106</v>
      </c>
      <c r="AJ135" s="3" t="s">
        <v>102</v>
      </c>
      <c r="AK135" s="3" t="s">
        <v>107</v>
      </c>
      <c r="AN135" s="3" t="s">
        <v>559</v>
      </c>
      <c r="AO135" s="3" t="s">
        <v>612</v>
      </c>
      <c r="AP135" s="3" t="s">
        <v>220</v>
      </c>
      <c r="AQ135" s="3" t="s">
        <v>613</v>
      </c>
      <c r="AR135" s="16">
        <v>0.8</v>
      </c>
      <c r="AS135" s="16">
        <v>0.2</v>
      </c>
    </row>
    <row r="136" spans="1:47" x14ac:dyDescent="0.25">
      <c r="F136" s="40"/>
    </row>
    <row r="137" spans="1:47" x14ac:dyDescent="0.25">
      <c r="A137" s="6" t="s">
        <v>675</v>
      </c>
      <c r="B137" s="3" t="s">
        <v>615</v>
      </c>
      <c r="C137" s="3" t="s">
        <v>616</v>
      </c>
      <c r="D137" s="3" t="s">
        <v>617</v>
      </c>
      <c r="E137" s="3" t="s">
        <v>681</v>
      </c>
      <c r="F137" s="40">
        <v>1</v>
      </c>
      <c r="G137" s="3" t="s">
        <v>618</v>
      </c>
      <c r="H137" s="3" t="s">
        <v>254</v>
      </c>
      <c r="I137" s="3">
        <v>328</v>
      </c>
      <c r="J137" s="58">
        <v>328</v>
      </c>
      <c r="K137" s="58">
        <f t="shared" si="2"/>
        <v>3.2800000000000003E-2</v>
      </c>
      <c r="L137" s="3" t="s">
        <v>63</v>
      </c>
      <c r="M137" s="3" t="s">
        <v>64</v>
      </c>
      <c r="N137" s="3">
        <v>2</v>
      </c>
      <c r="O137" s="3">
        <v>2</v>
      </c>
      <c r="P137" s="3" t="s">
        <v>65</v>
      </c>
      <c r="Q137" s="3">
        <v>1</v>
      </c>
      <c r="V137" s="16">
        <v>0.5</v>
      </c>
      <c r="W137" s="3" t="s">
        <v>90</v>
      </c>
      <c r="Y137" s="3" t="s">
        <v>619</v>
      </c>
      <c r="Z137" s="3" t="s">
        <v>619</v>
      </c>
      <c r="AA137" s="3" t="s">
        <v>619</v>
      </c>
      <c r="AB137" s="3" t="s">
        <v>64</v>
      </c>
      <c r="AC137" s="3" t="s">
        <v>620</v>
      </c>
      <c r="AD137" s="3" t="s">
        <v>621</v>
      </c>
      <c r="AE137" s="3" t="s">
        <v>236</v>
      </c>
      <c r="AF137" s="3" t="s">
        <v>622</v>
      </c>
      <c r="AO137" s="3" t="s">
        <v>115</v>
      </c>
      <c r="AP137" s="22">
        <v>1</v>
      </c>
      <c r="AR137" s="40">
        <v>0</v>
      </c>
      <c r="AS137" s="16">
        <v>1</v>
      </c>
      <c r="AT137" s="40">
        <v>0</v>
      </c>
      <c r="AU137" s="40">
        <v>2</v>
      </c>
    </row>
    <row r="138" spans="1:47" x14ac:dyDescent="0.25">
      <c r="F138" s="40">
        <v>2</v>
      </c>
      <c r="G138" s="3" t="s">
        <v>618</v>
      </c>
      <c r="H138" s="3" t="s">
        <v>254</v>
      </c>
      <c r="I138" s="3">
        <v>1307</v>
      </c>
      <c r="J138" s="58">
        <v>1307</v>
      </c>
      <c r="K138" s="58">
        <f t="shared" si="2"/>
        <v>0.13070000000000001</v>
      </c>
      <c r="L138" s="3" t="s">
        <v>63</v>
      </c>
      <c r="M138" s="3" t="s">
        <v>77</v>
      </c>
      <c r="N138" s="3">
        <v>2</v>
      </c>
      <c r="O138" s="3">
        <v>2</v>
      </c>
      <c r="P138" s="3" t="s">
        <v>65</v>
      </c>
      <c r="Q138" s="3">
        <v>1</v>
      </c>
      <c r="V138" s="16">
        <v>0.5</v>
      </c>
      <c r="W138" s="3" t="s">
        <v>90</v>
      </c>
      <c r="AB138" s="3" t="s">
        <v>64</v>
      </c>
      <c r="AC138" s="3" t="s">
        <v>620</v>
      </c>
      <c r="AD138" s="3" t="s">
        <v>621</v>
      </c>
      <c r="AE138" s="3" t="s">
        <v>236</v>
      </c>
      <c r="AF138" s="3" t="s">
        <v>622</v>
      </c>
      <c r="AP138" s="22">
        <v>1</v>
      </c>
      <c r="AR138" s="40">
        <v>0</v>
      </c>
      <c r="AS138" s="16">
        <v>1</v>
      </c>
      <c r="AT138" s="40">
        <v>0</v>
      </c>
      <c r="AU138" s="40">
        <v>2</v>
      </c>
    </row>
    <row r="139" spans="1:47" x14ac:dyDescent="0.25">
      <c r="F139" s="40"/>
    </row>
    <row r="140" spans="1:47" x14ac:dyDescent="0.25">
      <c r="A140" s="6" t="s">
        <v>676</v>
      </c>
      <c r="B140" s="3" t="s">
        <v>624</v>
      </c>
      <c r="C140" s="3" t="s">
        <v>625</v>
      </c>
      <c r="D140" s="3" t="s">
        <v>626</v>
      </c>
      <c r="E140" s="3" t="s">
        <v>682</v>
      </c>
      <c r="F140" s="40">
        <v>1</v>
      </c>
      <c r="G140" s="3" t="s">
        <v>156</v>
      </c>
      <c r="H140" s="3" t="s">
        <v>122</v>
      </c>
      <c r="I140" s="3">
        <v>360</v>
      </c>
      <c r="J140" s="58">
        <v>360</v>
      </c>
      <c r="K140" s="58">
        <f t="shared" si="2"/>
        <v>3.5999999999999997E-2</v>
      </c>
      <c r="L140" s="3" t="s">
        <v>63</v>
      </c>
      <c r="M140" s="3" t="s">
        <v>64</v>
      </c>
      <c r="N140" s="3">
        <v>2</v>
      </c>
      <c r="O140" s="3">
        <v>3</v>
      </c>
      <c r="P140" s="3" t="s">
        <v>65</v>
      </c>
      <c r="Q140" s="3">
        <v>1</v>
      </c>
      <c r="W140" s="3" t="s">
        <v>90</v>
      </c>
      <c r="AB140" s="3" t="s">
        <v>64</v>
      </c>
      <c r="AC140" s="3" t="s">
        <v>627</v>
      </c>
      <c r="AD140" s="3" t="s">
        <v>628</v>
      </c>
      <c r="AF140" s="3" t="s">
        <v>622</v>
      </c>
      <c r="AO140" s="3" t="s">
        <v>94</v>
      </c>
      <c r="AP140" s="22">
        <v>0.9</v>
      </c>
      <c r="AQ140" s="16">
        <v>0.1</v>
      </c>
      <c r="AR140" s="16">
        <v>0</v>
      </c>
      <c r="AS140" s="16">
        <v>1</v>
      </c>
      <c r="AT140" s="40">
        <v>0</v>
      </c>
      <c r="AU140" s="40">
        <v>2</v>
      </c>
    </row>
    <row r="141" spans="1:47" x14ac:dyDescent="0.25">
      <c r="F141" s="40">
        <v>2</v>
      </c>
      <c r="G141" s="3" t="s">
        <v>156</v>
      </c>
      <c r="H141" s="3" t="s">
        <v>122</v>
      </c>
      <c r="I141" s="3">
        <v>362</v>
      </c>
      <c r="J141" s="58">
        <v>362</v>
      </c>
      <c r="K141" s="58">
        <f t="shared" si="2"/>
        <v>3.6200000000000003E-2</v>
      </c>
      <c r="L141" s="3" t="s">
        <v>63</v>
      </c>
      <c r="M141" s="3" t="s">
        <v>64</v>
      </c>
      <c r="N141" s="3">
        <v>2</v>
      </c>
      <c r="O141" s="3">
        <v>3</v>
      </c>
      <c r="P141" s="3" t="s">
        <v>65</v>
      </c>
      <c r="Q141" s="3">
        <v>1</v>
      </c>
      <c r="W141" s="3" t="s">
        <v>90</v>
      </c>
      <c r="AB141" s="3" t="s">
        <v>64</v>
      </c>
      <c r="AC141" s="3" t="s">
        <v>627</v>
      </c>
      <c r="AD141" s="3" t="s">
        <v>628</v>
      </c>
      <c r="AF141" s="3" t="s">
        <v>622</v>
      </c>
      <c r="AO141" s="3" t="s">
        <v>94</v>
      </c>
      <c r="AP141" s="22">
        <v>0.9</v>
      </c>
      <c r="AQ141" s="16">
        <v>0.1</v>
      </c>
      <c r="AR141" s="16">
        <v>0</v>
      </c>
      <c r="AS141" s="16">
        <v>1</v>
      </c>
      <c r="AT141" s="40">
        <v>0</v>
      </c>
      <c r="AU141" s="40">
        <v>2</v>
      </c>
    </row>
    <row r="142" spans="1:47" x14ac:dyDescent="0.25">
      <c r="A142" s="3"/>
      <c r="F142" s="40">
        <v>3</v>
      </c>
      <c r="G142" s="3" t="s">
        <v>629</v>
      </c>
      <c r="H142" s="3" t="s">
        <v>122</v>
      </c>
      <c r="I142" s="3">
        <v>356</v>
      </c>
      <c r="J142" s="58">
        <v>356</v>
      </c>
      <c r="K142" s="58">
        <f>J142/10000</f>
        <v>3.56E-2</v>
      </c>
      <c r="W142" s="3" t="s">
        <v>90</v>
      </c>
      <c r="AC142" s="3" t="s">
        <v>627</v>
      </c>
      <c r="AD142" s="3" t="s">
        <v>628</v>
      </c>
      <c r="AF142" s="3" t="s">
        <v>622</v>
      </c>
      <c r="AO142" s="3" t="s">
        <v>94</v>
      </c>
      <c r="AP142" s="22">
        <v>0.9</v>
      </c>
      <c r="AQ142" s="16">
        <v>0.1</v>
      </c>
      <c r="AR142" s="16">
        <v>0</v>
      </c>
      <c r="AS142" s="16">
        <v>1</v>
      </c>
      <c r="AT142" s="40">
        <v>0</v>
      </c>
      <c r="AU142" s="40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3"/>
  <sheetViews>
    <sheetView workbookViewId="0">
      <selection activeCell="E8" sqref="E8"/>
    </sheetView>
  </sheetViews>
  <sheetFormatPr defaultRowHeight="15" x14ac:dyDescent="0.25"/>
  <cols>
    <col min="2" max="2" width="12.28515625" style="32" customWidth="1"/>
    <col min="3" max="3" width="19" style="33" customWidth="1"/>
    <col min="4" max="4" width="12.42578125" style="33" customWidth="1"/>
    <col min="18" max="18" width="15.85546875" customWidth="1"/>
    <col min="19" max="19" width="18.42578125" customWidth="1"/>
    <col min="20" max="20" width="5.140625" customWidth="1"/>
    <col min="21" max="21" width="7.28515625" customWidth="1"/>
    <col min="22" max="23" width="11.28515625" customWidth="1"/>
    <col min="24" max="24" width="16.42578125" customWidth="1"/>
    <col min="25" max="26" width="9.140625" customWidth="1"/>
    <col min="27" max="28" width="12.140625" customWidth="1"/>
    <col min="29" max="29" width="11.28515625" customWidth="1"/>
    <col min="30" max="31" width="12.140625" customWidth="1"/>
    <col min="32" max="32" width="11.28515625" customWidth="1"/>
    <col min="33" max="34" width="12.140625" customWidth="1"/>
    <col min="35" max="35" width="9.42578125" customWidth="1"/>
    <col min="36" max="36" width="13.28515625" customWidth="1"/>
    <col min="37" max="37" width="16.42578125" customWidth="1"/>
    <col min="38" max="39" width="9.140625" customWidth="1"/>
    <col min="40" max="43" width="12.140625" customWidth="1"/>
    <col min="44" max="44" width="11.28515625" customWidth="1"/>
    <col min="45" max="46" width="12.140625" customWidth="1"/>
    <col min="47" max="47" width="9.42578125" customWidth="1"/>
    <col min="48" max="48" width="13.28515625" customWidth="1"/>
    <col min="49" max="49" width="16.42578125" customWidth="1"/>
    <col min="50" max="51" width="9.140625" customWidth="1"/>
    <col min="52" max="56" width="12.140625" customWidth="1"/>
    <col min="57" max="57" width="11.28515625" customWidth="1"/>
    <col min="58" max="58" width="9.42578125" customWidth="1"/>
    <col min="59" max="59" width="13.28515625" customWidth="1"/>
    <col min="60" max="60" width="16.42578125" customWidth="1"/>
    <col min="61" max="62" width="9.140625" customWidth="1"/>
    <col min="63" max="68" width="12.140625" customWidth="1"/>
    <col min="69" max="70" width="11.28515625" customWidth="1"/>
    <col min="71" max="71" width="9.140625" customWidth="1"/>
    <col min="72" max="73" width="12.140625" customWidth="1"/>
    <col min="74" max="74" width="9.42578125" customWidth="1"/>
    <col min="75" max="75" width="9.140625" customWidth="1"/>
    <col min="76" max="82" width="12.140625" customWidth="1"/>
    <col min="83" max="83" width="11.28515625" customWidth="1"/>
    <col min="84" max="84" width="12.140625" customWidth="1"/>
    <col min="85" max="85" width="15.28515625" customWidth="1"/>
    <col min="86" max="86" width="17.7109375" customWidth="1"/>
    <col min="87" max="87" width="12.140625" bestFit="1" customWidth="1"/>
    <col min="88" max="89" width="12.140625" customWidth="1"/>
    <col min="90" max="90" width="9.42578125" customWidth="1"/>
    <col min="91" max="99" width="12.140625" customWidth="1"/>
    <col min="100" max="100" width="11.28515625" customWidth="1"/>
    <col min="101" max="101" width="15.28515625" customWidth="1"/>
    <col min="102" max="102" width="17.7109375" customWidth="1"/>
    <col min="103" max="116" width="12.140625" customWidth="1"/>
    <col min="117" max="117" width="11.28515625" customWidth="1"/>
    <col min="118" max="123" width="15.28515625" customWidth="1"/>
    <col min="124" max="124" width="17.7109375" customWidth="1"/>
    <col min="125" max="125" width="12.140625" customWidth="1"/>
    <col min="126" max="126" width="12.140625" bestFit="1" customWidth="1"/>
    <col min="127" max="139" width="12.140625" customWidth="1"/>
    <col min="140" max="140" width="11.28515625" customWidth="1"/>
    <col min="141" max="141" width="15.28515625" customWidth="1"/>
    <col min="142" max="150" width="12.140625" customWidth="1"/>
    <col min="151" max="151" width="9.42578125" customWidth="1"/>
    <col min="152" max="154" width="12.140625" customWidth="1"/>
    <col min="155" max="155" width="12.140625" bestFit="1" customWidth="1"/>
    <col min="156" max="157" width="12.140625" customWidth="1"/>
    <col min="158" max="158" width="12.140625" bestFit="1" customWidth="1"/>
    <col min="159" max="159" width="15.28515625" customWidth="1"/>
    <col min="160" max="160" width="16.42578125" customWidth="1"/>
    <col min="161" max="164" width="16.42578125" bestFit="1" customWidth="1"/>
    <col min="165" max="167" width="16.42578125" customWidth="1"/>
    <col min="168" max="171" width="12.140625" customWidth="1"/>
    <col min="172" max="172" width="12.28515625" customWidth="1"/>
    <col min="173" max="176" width="17.7109375" bestFit="1" customWidth="1"/>
    <col min="177" max="177" width="17.7109375" customWidth="1"/>
    <col min="178" max="178" width="17.7109375" bestFit="1" customWidth="1"/>
    <col min="179" max="181" width="17.7109375" customWidth="1"/>
    <col min="182" max="184" width="17.7109375" bestFit="1" customWidth="1"/>
    <col min="185" max="189" width="12.140625" bestFit="1" customWidth="1"/>
    <col min="190" max="190" width="12.140625" customWidth="1"/>
    <col min="191" max="191" width="11.28515625" customWidth="1"/>
    <col min="192" max="193" width="12.140625" bestFit="1" customWidth="1"/>
    <col min="194" max="195" width="12.140625" customWidth="1"/>
    <col min="196" max="198" width="12.140625" bestFit="1" customWidth="1"/>
    <col min="199" max="199" width="15.28515625" bestFit="1" customWidth="1"/>
    <col min="200" max="200" width="12.140625" bestFit="1" customWidth="1"/>
    <col min="201" max="201" width="9.42578125" customWidth="1"/>
    <col min="202" max="210" width="16.42578125" bestFit="1" customWidth="1"/>
    <col min="211" max="213" width="12.140625" bestFit="1" customWidth="1"/>
    <col min="214" max="214" width="12.28515625" bestFit="1" customWidth="1"/>
    <col min="215" max="227" width="17.7109375" bestFit="1" customWidth="1"/>
    <col min="228" max="233" width="12.140625" bestFit="1" customWidth="1"/>
    <col min="234" max="234" width="11.28515625" bestFit="1" customWidth="1"/>
  </cols>
  <sheetData>
    <row r="1" spans="1:29" ht="25.5" x14ac:dyDescent="0.25">
      <c r="A1" t="s">
        <v>677</v>
      </c>
      <c r="B1" s="31" t="s">
        <v>14</v>
      </c>
      <c r="C1" s="31" t="s">
        <v>18</v>
      </c>
      <c r="D1" s="61"/>
      <c r="E1" t="s">
        <v>609</v>
      </c>
      <c r="F1" t="s">
        <v>243</v>
      </c>
      <c r="G1" t="s">
        <v>319</v>
      </c>
      <c r="H1" t="s">
        <v>744</v>
      </c>
      <c r="I1" t="s">
        <v>745</v>
      </c>
      <c r="J1" t="s">
        <v>737</v>
      </c>
      <c r="K1" t="s">
        <v>738</v>
      </c>
      <c r="L1" t="s">
        <v>746</v>
      </c>
      <c r="M1" t="s">
        <v>739</v>
      </c>
      <c r="N1" t="s">
        <v>740</v>
      </c>
      <c r="O1" t="s">
        <v>747</v>
      </c>
      <c r="P1" t="s">
        <v>743</v>
      </c>
    </row>
    <row r="2" spans="1:29" x14ac:dyDescent="0.25">
      <c r="A2" t="s">
        <v>678</v>
      </c>
      <c r="B2" s="32" t="s">
        <v>630</v>
      </c>
      <c r="C2" s="33" t="s">
        <v>61</v>
      </c>
      <c r="E2" t="s">
        <v>609</v>
      </c>
      <c r="F2" t="s">
        <v>243</v>
      </c>
      <c r="G2" t="s">
        <v>319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R2" s="36" t="s">
        <v>701</v>
      </c>
      <c r="S2" t="s">
        <v>748</v>
      </c>
      <c r="V2" t="s">
        <v>749</v>
      </c>
      <c r="W2">
        <v>0</v>
      </c>
      <c r="X2" t="s">
        <v>751</v>
      </c>
      <c r="Y2" t="s">
        <v>752</v>
      </c>
      <c r="AB2" t="s">
        <v>753</v>
      </c>
      <c r="AC2" t="s">
        <v>752</v>
      </c>
    </row>
    <row r="3" spans="1:29" x14ac:dyDescent="0.25">
      <c r="A3" t="s">
        <v>678</v>
      </c>
      <c r="B3" s="32" t="s">
        <v>631</v>
      </c>
      <c r="C3" s="33" t="s">
        <v>79</v>
      </c>
      <c r="E3" t="s">
        <v>609</v>
      </c>
      <c r="F3" t="s">
        <v>243</v>
      </c>
      <c r="G3" t="s">
        <v>319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R3" s="37">
        <v>0</v>
      </c>
      <c r="S3" s="38">
        <v>47</v>
      </c>
      <c r="U3" t="s">
        <v>609</v>
      </c>
      <c r="V3">
        <v>17</v>
      </c>
      <c r="W3">
        <v>31</v>
      </c>
      <c r="X3">
        <v>48</v>
      </c>
      <c r="Y3" s="42">
        <f>V3/X3</f>
        <v>0.35416666666666669</v>
      </c>
      <c r="AB3" t="s">
        <v>243</v>
      </c>
      <c r="AC3" s="42">
        <v>0.8125</v>
      </c>
    </row>
    <row r="4" spans="1:29" x14ac:dyDescent="0.25">
      <c r="A4" t="s">
        <v>678</v>
      </c>
      <c r="B4" s="32" t="s">
        <v>632</v>
      </c>
      <c r="C4" s="33" t="s">
        <v>100</v>
      </c>
      <c r="E4" t="s">
        <v>609</v>
      </c>
      <c r="F4" t="s">
        <v>243</v>
      </c>
      <c r="G4" t="s">
        <v>319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R4" s="37" t="s">
        <v>743</v>
      </c>
      <c r="S4" s="38">
        <v>1</v>
      </c>
      <c r="U4" t="s">
        <v>243</v>
      </c>
      <c r="V4">
        <v>39</v>
      </c>
      <c r="W4">
        <v>9</v>
      </c>
      <c r="X4">
        <v>48</v>
      </c>
      <c r="Y4" s="42">
        <f t="shared" ref="Y4:Y15" si="0">V4/X4</f>
        <v>0.8125</v>
      </c>
      <c r="AB4" t="s">
        <v>750</v>
      </c>
      <c r="AC4" s="42">
        <v>0.8125</v>
      </c>
    </row>
    <row r="5" spans="1:29" x14ac:dyDescent="0.25">
      <c r="A5" t="s">
        <v>678</v>
      </c>
      <c r="B5" s="32" t="s">
        <v>679</v>
      </c>
      <c r="C5" s="33" t="s">
        <v>120</v>
      </c>
      <c r="E5" t="s">
        <v>609</v>
      </c>
      <c r="F5">
        <v>0</v>
      </c>
      <c r="G5" t="s">
        <v>319</v>
      </c>
      <c r="H5" t="s">
        <v>735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R5" s="37" t="s">
        <v>702</v>
      </c>
      <c r="S5" s="38"/>
      <c r="U5" t="s">
        <v>750</v>
      </c>
      <c r="V5">
        <v>39</v>
      </c>
      <c r="W5">
        <v>9</v>
      </c>
      <c r="X5">
        <v>48</v>
      </c>
      <c r="Y5" s="42">
        <f t="shared" si="0"/>
        <v>0.8125</v>
      </c>
      <c r="AB5" t="s">
        <v>609</v>
      </c>
      <c r="AC5" s="42">
        <v>0.35416666666666669</v>
      </c>
    </row>
    <row r="6" spans="1:29" x14ac:dyDescent="0.25">
      <c r="A6" t="s">
        <v>678</v>
      </c>
      <c r="B6" s="32" t="s">
        <v>633</v>
      </c>
      <c r="C6" s="33" t="s">
        <v>79</v>
      </c>
      <c r="E6" t="s">
        <v>609</v>
      </c>
      <c r="F6" t="s">
        <v>243</v>
      </c>
      <c r="G6" t="s">
        <v>319</v>
      </c>
      <c r="H6">
        <v>0</v>
      </c>
      <c r="I6" t="s">
        <v>736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R6" s="37" t="s">
        <v>703</v>
      </c>
      <c r="S6" s="38">
        <v>48</v>
      </c>
      <c r="U6" t="s">
        <v>744</v>
      </c>
      <c r="V6">
        <v>6</v>
      </c>
      <c r="W6">
        <v>42</v>
      </c>
      <c r="X6">
        <v>48</v>
      </c>
      <c r="Y6" s="42">
        <f t="shared" si="0"/>
        <v>0.125</v>
      </c>
      <c r="AB6" t="s">
        <v>737</v>
      </c>
      <c r="AC6" s="42">
        <v>0.22916666666666666</v>
      </c>
    </row>
    <row r="7" spans="1:29" x14ac:dyDescent="0.25">
      <c r="A7" t="s">
        <v>680</v>
      </c>
      <c r="B7" s="32" t="s">
        <v>634</v>
      </c>
      <c r="C7" s="33" t="s">
        <v>156</v>
      </c>
      <c r="E7">
        <v>0</v>
      </c>
      <c r="F7" t="s">
        <v>243</v>
      </c>
      <c r="G7" t="s">
        <v>319</v>
      </c>
      <c r="H7">
        <v>0</v>
      </c>
      <c r="I7" t="s">
        <v>736</v>
      </c>
      <c r="J7" t="s">
        <v>737</v>
      </c>
      <c r="K7" t="s">
        <v>738</v>
      </c>
      <c r="L7">
        <v>0</v>
      </c>
      <c r="M7">
        <v>0</v>
      </c>
      <c r="N7">
        <v>0</v>
      </c>
      <c r="O7">
        <v>0</v>
      </c>
      <c r="P7">
        <v>0</v>
      </c>
      <c r="U7" t="s">
        <v>745</v>
      </c>
      <c r="V7">
        <v>3</v>
      </c>
      <c r="W7">
        <v>45</v>
      </c>
      <c r="X7">
        <v>48</v>
      </c>
      <c r="Y7" s="42">
        <f t="shared" si="0"/>
        <v>6.25E-2</v>
      </c>
      <c r="AB7" t="s">
        <v>746</v>
      </c>
      <c r="AC7" s="42">
        <v>0.16666666666666666</v>
      </c>
    </row>
    <row r="8" spans="1:29" x14ac:dyDescent="0.25">
      <c r="A8" t="s">
        <v>680</v>
      </c>
      <c r="B8" s="32" t="s">
        <v>635</v>
      </c>
      <c r="C8" s="33" t="s">
        <v>187</v>
      </c>
      <c r="E8">
        <v>0</v>
      </c>
      <c r="F8">
        <v>0</v>
      </c>
      <c r="G8" t="s">
        <v>319</v>
      </c>
      <c r="H8" t="s">
        <v>735</v>
      </c>
      <c r="I8">
        <v>0</v>
      </c>
      <c r="J8" t="s">
        <v>737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U8" t="s">
        <v>737</v>
      </c>
      <c r="V8">
        <v>11</v>
      </c>
      <c r="W8">
        <v>37</v>
      </c>
      <c r="X8">
        <v>48</v>
      </c>
      <c r="Y8" s="42">
        <f t="shared" si="0"/>
        <v>0.22916666666666666</v>
      </c>
      <c r="AB8" t="s">
        <v>744</v>
      </c>
      <c r="AC8" s="42">
        <v>0.125</v>
      </c>
    </row>
    <row r="9" spans="1:29" x14ac:dyDescent="0.25">
      <c r="A9" t="s">
        <v>680</v>
      </c>
      <c r="B9" s="32" t="s">
        <v>636</v>
      </c>
      <c r="C9" s="33" t="s">
        <v>160</v>
      </c>
      <c r="E9">
        <v>0</v>
      </c>
      <c r="F9" t="s">
        <v>243</v>
      </c>
      <c r="G9" t="s">
        <v>319</v>
      </c>
      <c r="H9">
        <v>0</v>
      </c>
      <c r="I9">
        <v>0</v>
      </c>
      <c r="J9" t="s">
        <v>737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U9" t="s">
        <v>738</v>
      </c>
      <c r="V9">
        <v>2</v>
      </c>
      <c r="W9">
        <v>46</v>
      </c>
      <c r="X9">
        <v>48</v>
      </c>
      <c r="Y9" s="42">
        <f t="shared" si="0"/>
        <v>4.1666666666666664E-2</v>
      </c>
      <c r="AB9" t="s">
        <v>742</v>
      </c>
      <c r="AC9" s="42">
        <v>0.125</v>
      </c>
    </row>
    <row r="10" spans="1:29" x14ac:dyDescent="0.25">
      <c r="A10" t="s">
        <v>680</v>
      </c>
      <c r="B10" s="32" t="s">
        <v>637</v>
      </c>
      <c r="C10" s="33" t="s">
        <v>167</v>
      </c>
      <c r="E10">
        <v>0</v>
      </c>
      <c r="F10" t="s">
        <v>243</v>
      </c>
      <c r="G10" t="s">
        <v>319</v>
      </c>
      <c r="H10" t="s">
        <v>735</v>
      </c>
      <c r="I10">
        <v>0</v>
      </c>
      <c r="J10" t="s">
        <v>737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U10" t="s">
        <v>746</v>
      </c>
      <c r="V10">
        <v>8</v>
      </c>
      <c r="W10">
        <v>40</v>
      </c>
      <c r="X10">
        <v>48</v>
      </c>
      <c r="Y10" s="42">
        <f t="shared" si="0"/>
        <v>0.16666666666666666</v>
      </c>
      <c r="AB10" t="s">
        <v>739</v>
      </c>
      <c r="AC10" s="42">
        <v>0.10416666666666667</v>
      </c>
    </row>
    <row r="11" spans="1:29" x14ac:dyDescent="0.25">
      <c r="A11" t="s">
        <v>681</v>
      </c>
      <c r="B11" s="32" t="s">
        <v>638</v>
      </c>
      <c r="C11" s="33" t="s">
        <v>683</v>
      </c>
      <c r="E11">
        <v>0</v>
      </c>
      <c r="F11" t="s">
        <v>243</v>
      </c>
      <c r="G11" t="s">
        <v>319</v>
      </c>
      <c r="H11">
        <v>0</v>
      </c>
      <c r="I11">
        <v>0</v>
      </c>
      <c r="J11">
        <v>0</v>
      </c>
      <c r="K11">
        <v>0</v>
      </c>
      <c r="L11" t="s">
        <v>246</v>
      </c>
      <c r="M11">
        <v>0</v>
      </c>
      <c r="N11">
        <v>0</v>
      </c>
      <c r="O11">
        <v>0</v>
      </c>
      <c r="P11">
        <v>0</v>
      </c>
      <c r="U11" t="s">
        <v>739</v>
      </c>
      <c r="V11">
        <v>5</v>
      </c>
      <c r="W11">
        <v>43</v>
      </c>
      <c r="X11">
        <v>48</v>
      </c>
      <c r="Y11" s="42">
        <f t="shared" si="0"/>
        <v>0.10416666666666667</v>
      </c>
      <c r="AB11" t="s">
        <v>740</v>
      </c>
      <c r="AC11" s="42">
        <v>8.3333333333333329E-2</v>
      </c>
    </row>
    <row r="12" spans="1:29" x14ac:dyDescent="0.25">
      <c r="A12" t="s">
        <v>682</v>
      </c>
      <c r="B12" s="32" t="s">
        <v>639</v>
      </c>
      <c r="C12" s="33" t="s">
        <v>686</v>
      </c>
      <c r="E12">
        <v>0</v>
      </c>
      <c r="F12" t="s">
        <v>243</v>
      </c>
      <c r="G12" t="s">
        <v>319</v>
      </c>
      <c r="H12">
        <v>0</v>
      </c>
      <c r="I12">
        <v>0</v>
      </c>
      <c r="J12">
        <v>0</v>
      </c>
      <c r="K12">
        <v>0</v>
      </c>
      <c r="L12" t="s">
        <v>246</v>
      </c>
      <c r="M12">
        <v>0</v>
      </c>
      <c r="N12">
        <v>0</v>
      </c>
      <c r="O12">
        <v>0</v>
      </c>
      <c r="P12">
        <v>0</v>
      </c>
      <c r="U12" t="s">
        <v>740</v>
      </c>
      <c r="V12">
        <v>4</v>
      </c>
      <c r="W12">
        <v>44</v>
      </c>
      <c r="X12">
        <v>48</v>
      </c>
      <c r="Y12" s="42">
        <f t="shared" si="0"/>
        <v>8.3333333333333329E-2</v>
      </c>
      <c r="AB12" t="s">
        <v>745</v>
      </c>
      <c r="AC12" s="42">
        <v>6.25E-2</v>
      </c>
    </row>
    <row r="13" spans="1:29" x14ac:dyDescent="0.25">
      <c r="A13" t="s">
        <v>682</v>
      </c>
      <c r="B13" s="32" t="s">
        <v>640</v>
      </c>
      <c r="C13" s="33" t="s">
        <v>234</v>
      </c>
      <c r="E13">
        <v>0</v>
      </c>
      <c r="F13" t="s">
        <v>243</v>
      </c>
      <c r="G13" t="s">
        <v>319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U13" t="s">
        <v>747</v>
      </c>
      <c r="V13">
        <v>1</v>
      </c>
      <c r="W13">
        <v>47</v>
      </c>
      <c r="X13">
        <v>48</v>
      </c>
      <c r="Y13" s="42">
        <f t="shared" si="0"/>
        <v>2.0833333333333332E-2</v>
      </c>
      <c r="AB13" t="s">
        <v>738</v>
      </c>
      <c r="AC13" s="42">
        <v>4.1666666666666664E-2</v>
      </c>
    </row>
    <row r="14" spans="1:29" x14ac:dyDescent="0.25">
      <c r="A14" t="s">
        <v>682</v>
      </c>
      <c r="B14" s="32" t="s">
        <v>641</v>
      </c>
      <c r="C14" s="33" t="s">
        <v>241</v>
      </c>
      <c r="E14">
        <v>0</v>
      </c>
      <c r="F14" t="s">
        <v>243</v>
      </c>
      <c r="G14">
        <v>0</v>
      </c>
      <c r="H14">
        <v>0</v>
      </c>
      <c r="I14" t="s">
        <v>736</v>
      </c>
      <c r="J14">
        <v>0</v>
      </c>
      <c r="K14">
        <v>0</v>
      </c>
      <c r="L14" t="s">
        <v>246</v>
      </c>
      <c r="M14" t="s">
        <v>739</v>
      </c>
      <c r="N14">
        <v>0</v>
      </c>
      <c r="O14">
        <v>0</v>
      </c>
      <c r="P14">
        <v>0</v>
      </c>
      <c r="U14" t="s">
        <v>742</v>
      </c>
      <c r="V14">
        <v>6</v>
      </c>
      <c r="W14">
        <v>42</v>
      </c>
      <c r="X14">
        <v>48</v>
      </c>
      <c r="Y14" s="42">
        <f t="shared" si="0"/>
        <v>0.125</v>
      </c>
      <c r="AB14" t="s">
        <v>747</v>
      </c>
      <c r="AC14" s="42">
        <v>2.0833333333333332E-2</v>
      </c>
    </row>
    <row r="15" spans="1:29" x14ac:dyDescent="0.25">
      <c r="A15" t="s">
        <v>682</v>
      </c>
      <c r="B15" s="32" t="s">
        <v>642</v>
      </c>
      <c r="C15" s="33" t="s">
        <v>252</v>
      </c>
      <c r="E15">
        <v>0</v>
      </c>
      <c r="F15" t="s">
        <v>243</v>
      </c>
      <c r="G15" t="s">
        <v>319</v>
      </c>
      <c r="H15">
        <v>0</v>
      </c>
      <c r="I15">
        <v>0</v>
      </c>
      <c r="J15">
        <v>0</v>
      </c>
      <c r="K15">
        <v>0</v>
      </c>
      <c r="L15">
        <v>0</v>
      </c>
      <c r="M15" t="s">
        <v>739</v>
      </c>
      <c r="N15" t="s">
        <v>740</v>
      </c>
      <c r="O15" t="s">
        <v>741</v>
      </c>
      <c r="P15">
        <v>0</v>
      </c>
      <c r="U15" t="s">
        <v>743</v>
      </c>
      <c r="V15">
        <v>1</v>
      </c>
      <c r="W15">
        <v>47</v>
      </c>
      <c r="X15">
        <v>48</v>
      </c>
      <c r="Y15" s="42">
        <f t="shared" si="0"/>
        <v>2.0833333333333332E-2</v>
      </c>
      <c r="AB15" t="s">
        <v>743</v>
      </c>
      <c r="AC15" s="42">
        <v>2.0833333333333332E-2</v>
      </c>
    </row>
    <row r="16" spans="1:29" x14ac:dyDescent="0.25">
      <c r="A16" t="s">
        <v>681</v>
      </c>
      <c r="B16" s="32" t="s">
        <v>643</v>
      </c>
      <c r="C16" s="33" t="s">
        <v>267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246</v>
      </c>
      <c r="M16" t="s">
        <v>739</v>
      </c>
      <c r="N16" t="s">
        <v>740</v>
      </c>
      <c r="O16">
        <v>0</v>
      </c>
      <c r="P16">
        <v>0</v>
      </c>
      <c r="S16" s="47"/>
      <c r="T16" s="46"/>
    </row>
    <row r="17" spans="1:37" x14ac:dyDescent="0.25">
      <c r="A17" t="s">
        <v>681</v>
      </c>
      <c r="B17" s="32" t="s">
        <v>644</v>
      </c>
      <c r="C17" s="33" t="s">
        <v>274</v>
      </c>
      <c r="E17">
        <v>0</v>
      </c>
      <c r="F17" t="s">
        <v>243</v>
      </c>
      <c r="G17" t="s">
        <v>319</v>
      </c>
      <c r="H17">
        <v>0</v>
      </c>
      <c r="I17">
        <v>0</v>
      </c>
      <c r="J17">
        <v>0</v>
      </c>
      <c r="K17">
        <v>0</v>
      </c>
      <c r="L17">
        <v>0</v>
      </c>
      <c r="M17" t="s">
        <v>739</v>
      </c>
      <c r="N17">
        <v>0</v>
      </c>
      <c r="O17">
        <v>0</v>
      </c>
      <c r="P17">
        <v>0</v>
      </c>
      <c r="S17" s="47"/>
      <c r="T17" s="46"/>
    </row>
    <row r="18" spans="1:37" x14ac:dyDescent="0.25">
      <c r="A18" t="s">
        <v>681</v>
      </c>
      <c r="B18" s="32" t="s">
        <v>645</v>
      </c>
      <c r="C18" s="33" t="s">
        <v>283</v>
      </c>
      <c r="E18">
        <v>0</v>
      </c>
      <c r="F18" t="s">
        <v>243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 t="s">
        <v>740</v>
      </c>
      <c r="O18">
        <v>0</v>
      </c>
      <c r="P18">
        <v>0</v>
      </c>
      <c r="R18" s="36" t="s">
        <v>701</v>
      </c>
      <c r="S18" t="s">
        <v>748</v>
      </c>
      <c r="V18" t="s">
        <v>682</v>
      </c>
      <c r="AA18" t="s">
        <v>680</v>
      </c>
    </row>
    <row r="19" spans="1:37" x14ac:dyDescent="0.25">
      <c r="A19" t="s">
        <v>682</v>
      </c>
      <c r="B19" s="32" t="s">
        <v>646</v>
      </c>
      <c r="C19" s="33" t="s">
        <v>293</v>
      </c>
      <c r="E19">
        <v>0</v>
      </c>
      <c r="F19" t="s">
        <v>243</v>
      </c>
      <c r="G19" t="s">
        <v>319</v>
      </c>
      <c r="H19" t="s">
        <v>735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R19" s="37" t="s">
        <v>682</v>
      </c>
      <c r="S19" s="38">
        <v>12</v>
      </c>
      <c r="V19" t="s">
        <v>749</v>
      </c>
      <c r="W19">
        <v>0</v>
      </c>
      <c r="X19" t="s">
        <v>751</v>
      </c>
      <c r="AB19" t="s">
        <v>749</v>
      </c>
      <c r="AC19">
        <v>0</v>
      </c>
      <c r="AD19" t="s">
        <v>751</v>
      </c>
      <c r="AH19" t="s">
        <v>763</v>
      </c>
      <c r="AI19" t="s">
        <v>764</v>
      </c>
      <c r="AJ19" t="s">
        <v>765</v>
      </c>
      <c r="AK19" t="s">
        <v>766</v>
      </c>
    </row>
    <row r="20" spans="1:37" x14ac:dyDescent="0.25">
      <c r="A20" t="s">
        <v>682</v>
      </c>
      <c r="B20" s="32" t="s">
        <v>647</v>
      </c>
      <c r="C20" s="33" t="s">
        <v>303</v>
      </c>
      <c r="E20">
        <v>0</v>
      </c>
      <c r="F20" t="s">
        <v>243</v>
      </c>
      <c r="G20" t="s">
        <v>319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R20" s="52">
        <v>0</v>
      </c>
      <c r="S20" s="38">
        <v>11</v>
      </c>
      <c r="U20" t="s">
        <v>609</v>
      </c>
      <c r="V20">
        <v>0</v>
      </c>
      <c r="W20">
        <v>12</v>
      </c>
      <c r="X20">
        <v>12</v>
      </c>
      <c r="Y20" s="42">
        <f>V20/X20</f>
        <v>0</v>
      </c>
      <c r="Z20" s="42"/>
      <c r="AA20" t="s">
        <v>609</v>
      </c>
      <c r="AB20">
        <v>6</v>
      </c>
      <c r="AC20">
        <v>6</v>
      </c>
      <c r="AD20">
        <v>12</v>
      </c>
      <c r="AE20" s="42">
        <f>AB20/AD20</f>
        <v>0.5</v>
      </c>
      <c r="AG20" t="s">
        <v>609</v>
      </c>
      <c r="AH20" s="42">
        <v>0</v>
      </c>
      <c r="AI20" s="42">
        <v>0.5</v>
      </c>
      <c r="AJ20" s="42">
        <v>0.83333333333333337</v>
      </c>
      <c r="AK20" s="42">
        <v>8.3333333333333329E-2</v>
      </c>
    </row>
    <row r="21" spans="1:37" x14ac:dyDescent="0.25">
      <c r="A21" t="s">
        <v>682</v>
      </c>
      <c r="B21" s="32" t="s">
        <v>648</v>
      </c>
      <c r="C21" s="33" t="s">
        <v>311</v>
      </c>
      <c r="E21">
        <v>0</v>
      </c>
      <c r="F21">
        <v>0</v>
      </c>
      <c r="G21" t="s">
        <v>319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 t="s">
        <v>743</v>
      </c>
      <c r="R21" s="53">
        <v>0</v>
      </c>
      <c r="S21" s="38">
        <v>11</v>
      </c>
      <c r="U21" t="s">
        <v>243</v>
      </c>
      <c r="V21">
        <v>11</v>
      </c>
      <c r="W21">
        <v>1</v>
      </c>
      <c r="X21">
        <v>12</v>
      </c>
      <c r="Y21" s="42">
        <f t="shared" ref="Y21:Y31" si="1">V21/X21</f>
        <v>0.91666666666666663</v>
      </c>
      <c r="Z21" s="42"/>
      <c r="AA21" t="s">
        <v>243</v>
      </c>
      <c r="AB21">
        <v>8</v>
      </c>
      <c r="AC21">
        <v>4</v>
      </c>
      <c r="AD21">
        <v>12</v>
      </c>
      <c r="AE21" s="42">
        <f t="shared" ref="AE21:AE31" si="2">AB21/AD21</f>
        <v>0.66666666666666663</v>
      </c>
      <c r="AG21" t="s">
        <v>743</v>
      </c>
      <c r="AH21" s="42">
        <v>8.3333333333333329E-2</v>
      </c>
      <c r="AI21" s="42">
        <v>0</v>
      </c>
      <c r="AJ21" s="42">
        <v>0</v>
      </c>
      <c r="AK21" s="42">
        <v>0</v>
      </c>
    </row>
    <row r="22" spans="1:37" x14ac:dyDescent="0.25">
      <c r="A22" t="s">
        <v>681</v>
      </c>
      <c r="B22" s="32" t="s">
        <v>649</v>
      </c>
      <c r="C22" s="33" t="s">
        <v>317</v>
      </c>
      <c r="E22">
        <v>0</v>
      </c>
      <c r="F22" t="s">
        <v>243</v>
      </c>
      <c r="G22" t="s">
        <v>319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R22" s="52" t="s">
        <v>743</v>
      </c>
      <c r="S22" s="38">
        <v>1</v>
      </c>
      <c r="U22" t="s">
        <v>750</v>
      </c>
      <c r="V22">
        <v>11</v>
      </c>
      <c r="W22">
        <v>1</v>
      </c>
      <c r="X22">
        <v>12</v>
      </c>
      <c r="Y22" s="42">
        <f t="shared" si="1"/>
        <v>0.91666666666666663</v>
      </c>
      <c r="Z22" s="42"/>
      <c r="AA22" t="s">
        <v>750</v>
      </c>
      <c r="AB22">
        <v>9</v>
      </c>
      <c r="AC22">
        <v>3</v>
      </c>
      <c r="AD22">
        <v>12</v>
      </c>
      <c r="AE22" s="42">
        <f t="shared" si="2"/>
        <v>0.75</v>
      </c>
      <c r="AG22" t="s">
        <v>319</v>
      </c>
      <c r="AH22" s="42">
        <v>0.91666666666666663</v>
      </c>
      <c r="AI22" s="42">
        <v>0.75</v>
      </c>
      <c r="AJ22" s="42">
        <v>1</v>
      </c>
      <c r="AK22" s="42">
        <v>0.58333333333333337</v>
      </c>
    </row>
    <row r="23" spans="1:37" x14ac:dyDescent="0.25">
      <c r="A23" t="s">
        <v>681</v>
      </c>
      <c r="B23" s="32" t="s">
        <v>650</v>
      </c>
      <c r="C23" s="33" t="s">
        <v>326</v>
      </c>
      <c r="E23" t="s">
        <v>609</v>
      </c>
      <c r="F23" t="s">
        <v>243</v>
      </c>
      <c r="G23" t="s">
        <v>319</v>
      </c>
      <c r="H23">
        <v>0</v>
      </c>
      <c r="I23">
        <v>0</v>
      </c>
      <c r="J23">
        <v>0</v>
      </c>
      <c r="K23">
        <v>0</v>
      </c>
      <c r="L23" t="s">
        <v>246</v>
      </c>
      <c r="M23">
        <v>0</v>
      </c>
      <c r="N23">
        <v>0</v>
      </c>
      <c r="O23">
        <v>0</v>
      </c>
      <c r="P23">
        <v>0</v>
      </c>
      <c r="R23" s="53">
        <v>0</v>
      </c>
      <c r="S23" s="38">
        <v>1</v>
      </c>
      <c r="U23" t="s">
        <v>744</v>
      </c>
      <c r="V23">
        <v>1</v>
      </c>
      <c r="W23">
        <v>11</v>
      </c>
      <c r="X23">
        <v>12</v>
      </c>
      <c r="Y23" s="42">
        <f t="shared" si="1"/>
        <v>8.3333333333333329E-2</v>
      </c>
      <c r="Z23" s="42"/>
      <c r="AA23" t="s">
        <v>744</v>
      </c>
      <c r="AB23">
        <v>4</v>
      </c>
      <c r="AC23">
        <v>8</v>
      </c>
      <c r="AD23">
        <v>12</v>
      </c>
      <c r="AE23" s="42">
        <f t="shared" si="2"/>
        <v>0.33333333333333331</v>
      </c>
      <c r="AG23" t="s">
        <v>740</v>
      </c>
      <c r="AH23" s="42">
        <v>8.3333333333333329E-2</v>
      </c>
      <c r="AI23" s="42">
        <v>8.3333333333333329E-2</v>
      </c>
      <c r="AJ23" s="42">
        <v>0</v>
      </c>
      <c r="AK23" s="42">
        <v>0.16666666666666666</v>
      </c>
    </row>
    <row r="24" spans="1:37" x14ac:dyDescent="0.25">
      <c r="A24" t="s">
        <v>681</v>
      </c>
      <c r="B24" s="32" t="s">
        <v>651</v>
      </c>
      <c r="C24" s="33" t="s">
        <v>167</v>
      </c>
      <c r="E24">
        <v>0</v>
      </c>
      <c r="F24" t="s">
        <v>243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R24" s="37" t="s">
        <v>680</v>
      </c>
      <c r="S24" s="38">
        <v>12</v>
      </c>
      <c r="U24" t="s">
        <v>745</v>
      </c>
      <c r="V24">
        <v>1</v>
      </c>
      <c r="W24">
        <v>11</v>
      </c>
      <c r="X24">
        <v>12</v>
      </c>
      <c r="Y24" s="42">
        <f t="shared" si="1"/>
        <v>8.3333333333333329E-2</v>
      </c>
      <c r="Z24" s="42"/>
      <c r="AA24" t="s">
        <v>745</v>
      </c>
      <c r="AB24">
        <v>1</v>
      </c>
      <c r="AC24">
        <v>11</v>
      </c>
      <c r="AD24">
        <v>12</v>
      </c>
      <c r="AE24" s="42">
        <f t="shared" si="2"/>
        <v>8.3333333333333329E-2</v>
      </c>
      <c r="AG24" t="s">
        <v>746</v>
      </c>
      <c r="AH24" s="42">
        <v>0.25</v>
      </c>
      <c r="AI24" s="42">
        <v>0</v>
      </c>
      <c r="AJ24" s="42">
        <v>8.3333333333333329E-2</v>
      </c>
      <c r="AK24" s="42">
        <v>0.33333333333333331</v>
      </c>
    </row>
    <row r="25" spans="1:37" x14ac:dyDescent="0.25">
      <c r="A25" t="s">
        <v>682</v>
      </c>
      <c r="B25" s="32" t="s">
        <v>652</v>
      </c>
      <c r="C25" s="33" t="s">
        <v>317</v>
      </c>
      <c r="E25">
        <v>0</v>
      </c>
      <c r="F25" t="s">
        <v>243</v>
      </c>
      <c r="G25" t="s">
        <v>319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R25" s="52">
        <v>0</v>
      </c>
      <c r="S25" s="38">
        <v>12</v>
      </c>
      <c r="U25" t="s">
        <v>737</v>
      </c>
      <c r="V25">
        <v>0</v>
      </c>
      <c r="W25">
        <v>12</v>
      </c>
      <c r="X25">
        <v>12</v>
      </c>
      <c r="Y25" s="42">
        <f t="shared" si="1"/>
        <v>0</v>
      </c>
      <c r="Z25" s="42"/>
      <c r="AA25" t="s">
        <v>737</v>
      </c>
      <c r="AB25">
        <v>11</v>
      </c>
      <c r="AC25">
        <v>0</v>
      </c>
      <c r="AD25">
        <v>12</v>
      </c>
      <c r="AE25" s="42">
        <f t="shared" si="2"/>
        <v>0.91666666666666663</v>
      </c>
      <c r="AG25" t="s">
        <v>243</v>
      </c>
      <c r="AH25" s="42">
        <v>0.91666666666666663</v>
      </c>
      <c r="AI25" s="42">
        <v>0.66666666666666663</v>
      </c>
      <c r="AJ25" s="42">
        <v>0.91666666666666663</v>
      </c>
      <c r="AK25" s="42">
        <v>0.91666666666666663</v>
      </c>
    </row>
    <row r="26" spans="1:37" x14ac:dyDescent="0.25">
      <c r="A26" t="s">
        <v>680</v>
      </c>
      <c r="B26" s="32" t="s">
        <v>653</v>
      </c>
      <c r="C26" s="33" t="s">
        <v>687</v>
      </c>
      <c r="E26" t="s">
        <v>609</v>
      </c>
      <c r="F26">
        <v>0</v>
      </c>
      <c r="G26">
        <v>0</v>
      </c>
      <c r="H26">
        <v>0</v>
      </c>
      <c r="I26">
        <v>0</v>
      </c>
      <c r="J26" t="s">
        <v>737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R26" s="53">
        <v>0</v>
      </c>
      <c r="S26" s="38">
        <v>1</v>
      </c>
      <c r="U26" t="s">
        <v>738</v>
      </c>
      <c r="V26">
        <v>0</v>
      </c>
      <c r="W26">
        <v>12</v>
      </c>
      <c r="X26">
        <v>12</v>
      </c>
      <c r="Y26" s="42">
        <f t="shared" si="1"/>
        <v>0</v>
      </c>
      <c r="Z26" s="42"/>
      <c r="AA26" t="s">
        <v>738</v>
      </c>
      <c r="AB26">
        <v>2</v>
      </c>
      <c r="AC26">
        <v>12</v>
      </c>
      <c r="AD26">
        <v>12</v>
      </c>
      <c r="AE26" s="42">
        <f t="shared" si="2"/>
        <v>0.16666666666666666</v>
      </c>
      <c r="AG26" t="s">
        <v>739</v>
      </c>
      <c r="AH26" s="42">
        <v>0.25</v>
      </c>
      <c r="AI26" s="42">
        <v>0</v>
      </c>
      <c r="AJ26" s="42">
        <v>0</v>
      </c>
      <c r="AK26" s="42">
        <v>0.16666666666666666</v>
      </c>
    </row>
    <row r="27" spans="1:37" x14ac:dyDescent="0.25">
      <c r="A27" t="s">
        <v>680</v>
      </c>
      <c r="B27" s="32" t="s">
        <v>654</v>
      </c>
      <c r="C27" s="33" t="s">
        <v>687</v>
      </c>
      <c r="E27" t="s">
        <v>609</v>
      </c>
      <c r="F27">
        <v>0</v>
      </c>
      <c r="G27" t="s">
        <v>319</v>
      </c>
      <c r="H27">
        <v>0</v>
      </c>
      <c r="I27">
        <v>0</v>
      </c>
      <c r="J27" t="s">
        <v>737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R27" s="53" t="s">
        <v>737</v>
      </c>
      <c r="S27" s="38">
        <v>11</v>
      </c>
      <c r="U27" t="s">
        <v>746</v>
      </c>
      <c r="V27">
        <v>3</v>
      </c>
      <c r="W27">
        <v>9</v>
      </c>
      <c r="X27">
        <v>12</v>
      </c>
      <c r="Y27" s="42">
        <f t="shared" si="1"/>
        <v>0.25</v>
      </c>
      <c r="Z27" s="42"/>
      <c r="AA27" t="s">
        <v>746</v>
      </c>
      <c r="AB27">
        <v>0</v>
      </c>
      <c r="AC27">
        <v>12</v>
      </c>
      <c r="AD27">
        <v>12</v>
      </c>
      <c r="AE27" s="42">
        <f t="shared" si="2"/>
        <v>0</v>
      </c>
      <c r="AG27" t="s">
        <v>744</v>
      </c>
      <c r="AH27" s="42">
        <v>8.3333333333333329E-2</v>
      </c>
      <c r="AI27" s="42">
        <v>0.33333333333333331</v>
      </c>
      <c r="AJ27" s="42">
        <v>8.3333333333333329E-2</v>
      </c>
      <c r="AK27" s="42">
        <v>0</v>
      </c>
    </row>
    <row r="28" spans="1:37" x14ac:dyDescent="0.25">
      <c r="A28" t="s">
        <v>678</v>
      </c>
      <c r="B28" s="32" t="s">
        <v>655</v>
      </c>
      <c r="C28" s="33" t="s">
        <v>690</v>
      </c>
      <c r="E28" t="s">
        <v>609</v>
      </c>
      <c r="F28" t="s">
        <v>243</v>
      </c>
      <c r="G28" t="s">
        <v>319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R28" s="37" t="s">
        <v>678</v>
      </c>
      <c r="S28" s="38">
        <v>12</v>
      </c>
      <c r="U28" t="s">
        <v>739</v>
      </c>
      <c r="V28">
        <v>3</v>
      </c>
      <c r="W28">
        <v>9</v>
      </c>
      <c r="X28">
        <v>12</v>
      </c>
      <c r="Y28" s="42">
        <f t="shared" si="1"/>
        <v>0.25</v>
      </c>
      <c r="Z28" s="42"/>
      <c r="AA28" t="s">
        <v>739</v>
      </c>
      <c r="AB28">
        <v>0</v>
      </c>
      <c r="AC28">
        <v>12</v>
      </c>
      <c r="AD28">
        <v>12</v>
      </c>
      <c r="AE28" s="42">
        <f t="shared" si="2"/>
        <v>0</v>
      </c>
      <c r="AG28" t="s">
        <v>737</v>
      </c>
      <c r="AH28" s="42">
        <v>0</v>
      </c>
      <c r="AI28" s="42">
        <v>0.91666666666666663</v>
      </c>
      <c r="AJ28" s="42">
        <v>0</v>
      </c>
      <c r="AK28" s="42">
        <v>0</v>
      </c>
    </row>
    <row r="29" spans="1:37" x14ac:dyDescent="0.25">
      <c r="A29" t="s">
        <v>678</v>
      </c>
      <c r="B29" s="32" t="s">
        <v>656</v>
      </c>
      <c r="C29" s="33" t="s">
        <v>691</v>
      </c>
      <c r="E29" t="s">
        <v>609</v>
      </c>
      <c r="F29" t="s">
        <v>243</v>
      </c>
      <c r="G29" t="s">
        <v>319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R29" s="52">
        <v>0</v>
      </c>
      <c r="S29" s="38">
        <v>12</v>
      </c>
      <c r="U29" t="s">
        <v>740</v>
      </c>
      <c r="V29">
        <v>1</v>
      </c>
      <c r="W29">
        <v>11</v>
      </c>
      <c r="X29">
        <v>12</v>
      </c>
      <c r="Y29" s="42">
        <f t="shared" si="1"/>
        <v>8.3333333333333329E-2</v>
      </c>
      <c r="Z29" s="42"/>
      <c r="AA29" t="s">
        <v>740</v>
      </c>
      <c r="AB29">
        <v>1</v>
      </c>
      <c r="AC29">
        <v>11</v>
      </c>
      <c r="AD29">
        <v>12</v>
      </c>
      <c r="AE29" s="42">
        <f t="shared" si="2"/>
        <v>8.3333333333333329E-2</v>
      </c>
      <c r="AG29" t="s">
        <v>738</v>
      </c>
      <c r="AH29" s="42">
        <v>0</v>
      </c>
      <c r="AI29" s="42">
        <v>0.16666666666666666</v>
      </c>
      <c r="AJ29" s="42">
        <v>0</v>
      </c>
      <c r="AK29" s="42">
        <v>0</v>
      </c>
    </row>
    <row r="30" spans="1:37" x14ac:dyDescent="0.25">
      <c r="A30" t="s">
        <v>678</v>
      </c>
      <c r="B30" s="32" t="s">
        <v>657</v>
      </c>
      <c r="C30" s="33" t="s">
        <v>692</v>
      </c>
      <c r="E30">
        <v>0</v>
      </c>
      <c r="F30" t="s">
        <v>243</v>
      </c>
      <c r="G30" t="s">
        <v>319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R30" s="53">
        <v>0</v>
      </c>
      <c r="S30" s="38">
        <v>12</v>
      </c>
      <c r="U30" t="s">
        <v>747</v>
      </c>
      <c r="V30">
        <v>1</v>
      </c>
      <c r="W30">
        <v>11</v>
      </c>
      <c r="X30">
        <v>12</v>
      </c>
      <c r="Y30" s="42">
        <f t="shared" si="1"/>
        <v>8.3333333333333329E-2</v>
      </c>
      <c r="Z30" s="42"/>
      <c r="AA30" t="s">
        <v>747</v>
      </c>
      <c r="AB30">
        <v>0</v>
      </c>
      <c r="AC30">
        <v>12</v>
      </c>
      <c r="AD30">
        <v>12</v>
      </c>
      <c r="AE30" s="42">
        <f t="shared" si="2"/>
        <v>0</v>
      </c>
      <c r="AG30" t="s">
        <v>745</v>
      </c>
      <c r="AH30" s="42">
        <v>8.3333333333333329E-2</v>
      </c>
      <c r="AI30" s="42">
        <v>8.3333333333333329E-2</v>
      </c>
      <c r="AJ30" s="42">
        <v>8.3333333333333329E-2</v>
      </c>
      <c r="AK30" s="42">
        <v>0</v>
      </c>
    </row>
    <row r="31" spans="1:37" x14ac:dyDescent="0.25">
      <c r="A31" t="s">
        <v>678</v>
      </c>
      <c r="B31" s="32" t="s">
        <v>658</v>
      </c>
      <c r="C31" s="33" t="s">
        <v>75</v>
      </c>
      <c r="E31">
        <v>0</v>
      </c>
      <c r="F31" t="s">
        <v>243</v>
      </c>
      <c r="G31" t="s">
        <v>319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R31" s="37" t="s">
        <v>681</v>
      </c>
      <c r="S31" s="38">
        <v>12</v>
      </c>
      <c r="U31" t="s">
        <v>743</v>
      </c>
      <c r="V31">
        <v>1</v>
      </c>
      <c r="W31">
        <v>11</v>
      </c>
      <c r="X31">
        <v>12</v>
      </c>
      <c r="Y31" s="42">
        <f t="shared" si="1"/>
        <v>8.3333333333333329E-2</v>
      </c>
      <c r="Z31" s="42"/>
      <c r="AA31" t="s">
        <v>743</v>
      </c>
      <c r="AB31">
        <v>0</v>
      </c>
      <c r="AC31">
        <v>12</v>
      </c>
      <c r="AD31">
        <v>12</v>
      </c>
      <c r="AE31" s="42">
        <f t="shared" si="2"/>
        <v>0</v>
      </c>
      <c r="AG31" t="s">
        <v>747</v>
      </c>
      <c r="AH31" s="42">
        <v>8.3333333333333329E-2</v>
      </c>
      <c r="AI31" s="42">
        <v>0</v>
      </c>
      <c r="AJ31" s="42">
        <v>0</v>
      </c>
      <c r="AK31" s="42">
        <v>0</v>
      </c>
    </row>
    <row r="32" spans="1:37" x14ac:dyDescent="0.25">
      <c r="A32" t="s">
        <v>680</v>
      </c>
      <c r="B32" s="32" t="s">
        <v>659</v>
      </c>
      <c r="C32" s="33" t="s">
        <v>174</v>
      </c>
      <c r="E32" t="s">
        <v>609</v>
      </c>
      <c r="F32">
        <v>0</v>
      </c>
      <c r="G32" t="s">
        <v>319</v>
      </c>
      <c r="H32">
        <v>0</v>
      </c>
      <c r="I32">
        <v>0</v>
      </c>
      <c r="J32" t="s">
        <v>737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R32" s="52">
        <v>0</v>
      </c>
      <c r="S32" s="38">
        <v>12</v>
      </c>
      <c r="Y32" s="42"/>
      <c r="Z32" s="42"/>
      <c r="AE32" s="42"/>
    </row>
    <row r="33" spans="1:31" x14ac:dyDescent="0.25">
      <c r="A33" t="s">
        <v>680</v>
      </c>
      <c r="B33" s="32" t="s">
        <v>660</v>
      </c>
      <c r="C33" s="33" t="s">
        <v>441</v>
      </c>
      <c r="E33" t="s">
        <v>609</v>
      </c>
      <c r="F33" t="s">
        <v>243</v>
      </c>
      <c r="G33">
        <v>0</v>
      </c>
      <c r="H33">
        <v>0</v>
      </c>
      <c r="I33">
        <v>0</v>
      </c>
      <c r="J33" t="s">
        <v>737</v>
      </c>
      <c r="K33" t="s">
        <v>738</v>
      </c>
      <c r="L33">
        <v>0</v>
      </c>
      <c r="M33">
        <v>0</v>
      </c>
      <c r="N33" t="s">
        <v>740</v>
      </c>
      <c r="O33">
        <v>0</v>
      </c>
      <c r="P33">
        <v>0</v>
      </c>
      <c r="R33" s="53">
        <v>0</v>
      </c>
      <c r="S33" s="38">
        <v>12</v>
      </c>
      <c r="V33" t="s">
        <v>678</v>
      </c>
      <c r="Y33" s="42"/>
      <c r="Z33" s="42"/>
      <c r="AB33" t="s">
        <v>681</v>
      </c>
      <c r="AE33" s="42"/>
    </row>
    <row r="34" spans="1:31" x14ac:dyDescent="0.25">
      <c r="A34" t="s">
        <v>680</v>
      </c>
      <c r="B34" s="32" t="s">
        <v>661</v>
      </c>
      <c r="C34" s="34" t="s">
        <v>167</v>
      </c>
      <c r="D34" s="34"/>
      <c r="E34">
        <v>0</v>
      </c>
      <c r="F34" t="s">
        <v>243</v>
      </c>
      <c r="G34">
        <v>0</v>
      </c>
      <c r="H34" t="s">
        <v>735</v>
      </c>
      <c r="I34">
        <v>0</v>
      </c>
      <c r="J34" t="s">
        <v>737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R34" s="37" t="s">
        <v>702</v>
      </c>
      <c r="S34" s="38"/>
      <c r="V34" t="s">
        <v>749</v>
      </c>
      <c r="W34">
        <v>0</v>
      </c>
      <c r="X34" t="s">
        <v>751</v>
      </c>
      <c r="Y34" s="42"/>
      <c r="Z34" s="42"/>
      <c r="AB34" t="s">
        <v>749</v>
      </c>
      <c r="AC34">
        <v>0</v>
      </c>
      <c r="AD34" t="s">
        <v>751</v>
      </c>
      <c r="AE34" s="42"/>
    </row>
    <row r="35" spans="1:31" x14ac:dyDescent="0.25">
      <c r="A35" t="s">
        <v>680</v>
      </c>
      <c r="B35" s="32" t="s">
        <v>662</v>
      </c>
      <c r="C35" s="33" t="s">
        <v>167</v>
      </c>
      <c r="E35">
        <v>0</v>
      </c>
      <c r="F35" t="s">
        <v>243</v>
      </c>
      <c r="G35" t="s">
        <v>319</v>
      </c>
      <c r="H35" t="s">
        <v>735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R35" s="52" t="s">
        <v>702</v>
      </c>
      <c r="S35" s="38"/>
      <c r="U35" t="s">
        <v>609</v>
      </c>
      <c r="V35">
        <v>10</v>
      </c>
      <c r="W35">
        <v>2</v>
      </c>
      <c r="X35">
        <v>12</v>
      </c>
      <c r="Y35" s="42">
        <f>V35/X35</f>
        <v>0.83333333333333337</v>
      </c>
      <c r="Z35" s="42"/>
      <c r="AA35" t="s">
        <v>609</v>
      </c>
      <c r="AB35">
        <v>1</v>
      </c>
      <c r="AC35">
        <v>11</v>
      </c>
      <c r="AD35">
        <v>12</v>
      </c>
      <c r="AE35" s="42">
        <f>AB35/AD35</f>
        <v>8.3333333333333329E-2</v>
      </c>
    </row>
    <row r="36" spans="1:31" x14ac:dyDescent="0.25">
      <c r="A36" t="s">
        <v>680</v>
      </c>
      <c r="B36" s="32" t="s">
        <v>663</v>
      </c>
      <c r="C36" s="33" t="s">
        <v>499</v>
      </c>
      <c r="E36" t="s">
        <v>609</v>
      </c>
      <c r="F36" t="s">
        <v>243</v>
      </c>
      <c r="G36" t="s">
        <v>319</v>
      </c>
      <c r="H36">
        <v>0</v>
      </c>
      <c r="I36">
        <v>0</v>
      </c>
      <c r="J36" t="s">
        <v>737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R36" s="53" t="s">
        <v>702</v>
      </c>
      <c r="S36" s="38"/>
      <c r="U36" t="s">
        <v>243</v>
      </c>
      <c r="V36">
        <v>11</v>
      </c>
      <c r="W36">
        <v>1</v>
      </c>
      <c r="X36">
        <v>12</v>
      </c>
      <c r="Y36" s="42">
        <f t="shared" ref="Y36:Y46" si="3">V36/X36</f>
        <v>0.91666666666666663</v>
      </c>
      <c r="Z36" s="42"/>
      <c r="AA36" t="s">
        <v>243</v>
      </c>
      <c r="AB36">
        <v>11</v>
      </c>
      <c r="AC36">
        <v>1</v>
      </c>
      <c r="AD36">
        <v>12</v>
      </c>
      <c r="AE36" s="42">
        <f>AB36/AD36</f>
        <v>0.91666666666666663</v>
      </c>
    </row>
    <row r="37" spans="1:31" x14ac:dyDescent="0.25">
      <c r="A37" t="s">
        <v>678</v>
      </c>
      <c r="B37" s="32" t="s">
        <v>664</v>
      </c>
      <c r="C37" s="33" t="s">
        <v>694</v>
      </c>
      <c r="E37" t="s">
        <v>609</v>
      </c>
      <c r="F37" t="s">
        <v>243</v>
      </c>
      <c r="G37" t="s">
        <v>319</v>
      </c>
      <c r="H37">
        <v>0</v>
      </c>
      <c r="I37">
        <v>0</v>
      </c>
      <c r="J37">
        <v>0</v>
      </c>
      <c r="K37">
        <v>0</v>
      </c>
      <c r="L37" t="s">
        <v>246</v>
      </c>
      <c r="M37">
        <v>0</v>
      </c>
      <c r="N37">
        <v>0</v>
      </c>
      <c r="O37">
        <v>0</v>
      </c>
      <c r="P37">
        <v>0</v>
      </c>
      <c r="R37" s="37" t="s">
        <v>703</v>
      </c>
      <c r="S37" s="38">
        <v>48</v>
      </c>
      <c r="U37" t="s">
        <v>750</v>
      </c>
      <c r="V37">
        <v>12</v>
      </c>
      <c r="W37">
        <v>0</v>
      </c>
      <c r="X37">
        <v>12</v>
      </c>
      <c r="Y37" s="42">
        <f t="shared" si="3"/>
        <v>1</v>
      </c>
      <c r="Z37" s="42"/>
      <c r="AA37" t="s">
        <v>750</v>
      </c>
      <c r="AB37">
        <v>7</v>
      </c>
      <c r="AC37">
        <v>5</v>
      </c>
      <c r="AD37">
        <v>12</v>
      </c>
      <c r="AE37" s="42">
        <f t="shared" ref="AE37:AE46" si="4">AB37/AD37</f>
        <v>0.58333333333333337</v>
      </c>
    </row>
    <row r="38" spans="1:31" x14ac:dyDescent="0.25">
      <c r="A38" t="s">
        <v>678</v>
      </c>
      <c r="B38" s="32" t="s">
        <v>665</v>
      </c>
      <c r="C38" s="33" t="s">
        <v>762</v>
      </c>
      <c r="E38" t="s">
        <v>609</v>
      </c>
      <c r="F38" t="s">
        <v>243</v>
      </c>
      <c r="G38" t="s">
        <v>319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T38" s="50"/>
      <c r="U38" t="s">
        <v>744</v>
      </c>
      <c r="V38">
        <v>1</v>
      </c>
      <c r="W38">
        <v>11</v>
      </c>
      <c r="X38">
        <v>12</v>
      </c>
      <c r="Y38" s="42">
        <f t="shared" si="3"/>
        <v>8.3333333333333329E-2</v>
      </c>
      <c r="Z38" s="42"/>
      <c r="AA38" t="s">
        <v>744</v>
      </c>
      <c r="AB38">
        <v>0</v>
      </c>
      <c r="AC38">
        <v>12</v>
      </c>
      <c r="AD38">
        <v>12</v>
      </c>
      <c r="AE38" s="42">
        <f t="shared" si="4"/>
        <v>0</v>
      </c>
    </row>
    <row r="39" spans="1:31" x14ac:dyDescent="0.25">
      <c r="A39" t="s">
        <v>680</v>
      </c>
      <c r="B39" s="32" t="s">
        <v>666</v>
      </c>
      <c r="C39" s="33" t="s">
        <v>79</v>
      </c>
      <c r="E39" t="s">
        <v>609</v>
      </c>
      <c r="F39" t="s">
        <v>243</v>
      </c>
      <c r="G39" t="s">
        <v>319</v>
      </c>
      <c r="H39">
        <v>0</v>
      </c>
      <c r="I39">
        <v>0</v>
      </c>
      <c r="J39" t="s">
        <v>737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T39" s="50"/>
      <c r="U39" t="s">
        <v>745</v>
      </c>
      <c r="V39">
        <v>1</v>
      </c>
      <c r="W39">
        <v>11</v>
      </c>
      <c r="X39">
        <v>12</v>
      </c>
      <c r="Y39" s="42">
        <f t="shared" si="3"/>
        <v>8.3333333333333329E-2</v>
      </c>
      <c r="Z39" s="42"/>
      <c r="AA39" t="s">
        <v>745</v>
      </c>
      <c r="AB39">
        <v>0</v>
      </c>
      <c r="AC39">
        <v>12</v>
      </c>
      <c r="AD39">
        <v>12</v>
      </c>
      <c r="AE39" s="42">
        <f t="shared" si="4"/>
        <v>0</v>
      </c>
    </row>
    <row r="40" spans="1:31" x14ac:dyDescent="0.25">
      <c r="A40" t="s">
        <v>678</v>
      </c>
      <c r="B40" s="32" t="s">
        <v>667</v>
      </c>
      <c r="C40" s="33" t="s">
        <v>79</v>
      </c>
      <c r="E40" t="s">
        <v>609</v>
      </c>
      <c r="F40" t="s">
        <v>243</v>
      </c>
      <c r="G40" t="s">
        <v>319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T40" s="48"/>
      <c r="U40" t="s">
        <v>737</v>
      </c>
      <c r="V40">
        <v>0</v>
      </c>
      <c r="W40">
        <v>12</v>
      </c>
      <c r="X40">
        <v>12</v>
      </c>
      <c r="Y40" s="42">
        <f t="shared" si="3"/>
        <v>0</v>
      </c>
      <c r="Z40" s="42"/>
      <c r="AA40" t="s">
        <v>737</v>
      </c>
      <c r="AB40">
        <v>0</v>
      </c>
      <c r="AC40">
        <v>12</v>
      </c>
      <c r="AD40">
        <v>12</v>
      </c>
      <c r="AE40" s="42">
        <f t="shared" si="4"/>
        <v>0</v>
      </c>
    </row>
    <row r="41" spans="1:31" x14ac:dyDescent="0.25">
      <c r="A41" t="s">
        <v>681</v>
      </c>
      <c r="B41" s="32" t="s">
        <v>668</v>
      </c>
      <c r="C41" s="33" t="s">
        <v>167</v>
      </c>
      <c r="E41">
        <v>0</v>
      </c>
      <c r="F41" t="s">
        <v>243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T41" s="48"/>
      <c r="U41" t="s">
        <v>738</v>
      </c>
      <c r="V41">
        <v>0</v>
      </c>
      <c r="W41">
        <v>12</v>
      </c>
      <c r="X41">
        <v>12</v>
      </c>
      <c r="Y41" s="42">
        <f t="shared" si="3"/>
        <v>0</v>
      </c>
      <c r="Z41" s="42"/>
      <c r="AA41" t="s">
        <v>738</v>
      </c>
      <c r="AB41">
        <v>0</v>
      </c>
      <c r="AC41">
        <v>12</v>
      </c>
      <c r="AD41">
        <v>12</v>
      </c>
      <c r="AE41" s="42">
        <f t="shared" si="4"/>
        <v>0</v>
      </c>
    </row>
    <row r="42" spans="1:31" x14ac:dyDescent="0.25">
      <c r="A42" t="s">
        <v>681</v>
      </c>
      <c r="B42" s="32" t="s">
        <v>669</v>
      </c>
      <c r="C42" s="33" t="s">
        <v>167</v>
      </c>
      <c r="E42">
        <v>0</v>
      </c>
      <c r="F42" t="s">
        <v>243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T42" s="48"/>
      <c r="U42" t="s">
        <v>746</v>
      </c>
      <c r="V42">
        <v>1</v>
      </c>
      <c r="W42">
        <v>11</v>
      </c>
      <c r="X42">
        <v>12</v>
      </c>
      <c r="Y42" s="42">
        <f t="shared" si="3"/>
        <v>8.3333333333333329E-2</v>
      </c>
      <c r="Z42" s="42"/>
      <c r="AA42" t="s">
        <v>746</v>
      </c>
      <c r="AB42">
        <v>4</v>
      </c>
      <c r="AC42">
        <v>8</v>
      </c>
      <c r="AD42">
        <v>12</v>
      </c>
      <c r="AE42" s="42">
        <f t="shared" si="4"/>
        <v>0.33333333333333331</v>
      </c>
    </row>
    <row r="43" spans="1:31" x14ac:dyDescent="0.25">
      <c r="A43" t="s">
        <v>681</v>
      </c>
      <c r="B43" s="32" t="s">
        <v>670</v>
      </c>
      <c r="C43" s="33" t="s">
        <v>564</v>
      </c>
      <c r="E43">
        <v>0</v>
      </c>
      <c r="F43" t="s">
        <v>243</v>
      </c>
      <c r="G43" t="s">
        <v>319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T43" s="48"/>
      <c r="U43" t="s">
        <v>739</v>
      </c>
      <c r="V43">
        <v>0</v>
      </c>
      <c r="W43">
        <v>12</v>
      </c>
      <c r="X43">
        <v>12</v>
      </c>
      <c r="Y43" s="42">
        <f t="shared" si="3"/>
        <v>0</v>
      </c>
      <c r="Z43" s="42"/>
      <c r="AA43" t="s">
        <v>739</v>
      </c>
      <c r="AB43">
        <v>2</v>
      </c>
      <c r="AC43">
        <v>10</v>
      </c>
      <c r="AD43">
        <v>12</v>
      </c>
      <c r="AE43" s="42">
        <f t="shared" si="4"/>
        <v>0.16666666666666666</v>
      </c>
    </row>
    <row r="44" spans="1:31" x14ac:dyDescent="0.25">
      <c r="A44" t="s">
        <v>682</v>
      </c>
      <c r="B44" s="32" t="s">
        <v>671</v>
      </c>
      <c r="C44" s="33" t="s">
        <v>75</v>
      </c>
      <c r="E44">
        <v>0</v>
      </c>
      <c r="F44" t="s">
        <v>243</v>
      </c>
      <c r="G44" t="s">
        <v>319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T44" s="48"/>
      <c r="U44" t="s">
        <v>740</v>
      </c>
      <c r="V44">
        <v>0</v>
      </c>
      <c r="W44">
        <v>12</v>
      </c>
      <c r="X44">
        <v>12</v>
      </c>
      <c r="Y44" s="42">
        <f t="shared" si="3"/>
        <v>0</v>
      </c>
      <c r="Z44" s="42"/>
      <c r="AA44" t="s">
        <v>740</v>
      </c>
      <c r="AB44">
        <v>2</v>
      </c>
      <c r="AC44">
        <v>10</v>
      </c>
      <c r="AD44">
        <v>12</v>
      </c>
      <c r="AE44" s="42">
        <f t="shared" si="4"/>
        <v>0.16666666666666666</v>
      </c>
    </row>
    <row r="45" spans="1:31" x14ac:dyDescent="0.25">
      <c r="A45" t="s">
        <v>682</v>
      </c>
      <c r="B45" s="32" t="s">
        <v>672</v>
      </c>
      <c r="C45" s="33" t="s">
        <v>75</v>
      </c>
      <c r="E45">
        <v>0</v>
      </c>
      <c r="F45" t="s">
        <v>243</v>
      </c>
      <c r="G45" t="s">
        <v>319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T45" s="48"/>
      <c r="U45" t="s">
        <v>747</v>
      </c>
      <c r="V45">
        <v>0</v>
      </c>
      <c r="W45">
        <v>12</v>
      </c>
      <c r="X45">
        <v>12</v>
      </c>
      <c r="Y45" s="42">
        <f t="shared" si="3"/>
        <v>0</v>
      </c>
      <c r="Z45" s="42"/>
      <c r="AA45" t="s">
        <v>747</v>
      </c>
      <c r="AB45">
        <v>0</v>
      </c>
      <c r="AC45">
        <v>12</v>
      </c>
      <c r="AD45">
        <v>12</v>
      </c>
      <c r="AE45" s="42">
        <f t="shared" si="4"/>
        <v>0</v>
      </c>
    </row>
    <row r="46" spans="1:31" x14ac:dyDescent="0.25">
      <c r="A46" t="s">
        <v>682</v>
      </c>
      <c r="B46" s="32" t="s">
        <v>673</v>
      </c>
      <c r="C46" s="33" t="s">
        <v>564</v>
      </c>
      <c r="E46">
        <v>0</v>
      </c>
      <c r="F46" t="s">
        <v>243</v>
      </c>
      <c r="G46" t="s">
        <v>319</v>
      </c>
      <c r="H46">
        <v>0</v>
      </c>
      <c r="I46">
        <v>0</v>
      </c>
      <c r="J46">
        <v>0</v>
      </c>
      <c r="K46">
        <v>0</v>
      </c>
      <c r="L46">
        <v>0</v>
      </c>
      <c r="M46" t="s">
        <v>739</v>
      </c>
      <c r="N46">
        <v>0</v>
      </c>
      <c r="O46">
        <v>0</v>
      </c>
      <c r="P46">
        <v>0</v>
      </c>
      <c r="S46" s="48"/>
      <c r="T46" s="48"/>
      <c r="U46" t="s">
        <v>743</v>
      </c>
      <c r="V46">
        <v>0</v>
      </c>
      <c r="W46">
        <v>12</v>
      </c>
      <c r="X46">
        <v>12</v>
      </c>
      <c r="Y46" s="42">
        <f t="shared" si="3"/>
        <v>0</v>
      </c>
      <c r="Z46" s="42"/>
      <c r="AA46" t="s">
        <v>743</v>
      </c>
      <c r="AB46">
        <v>0</v>
      </c>
      <c r="AC46">
        <v>12</v>
      </c>
      <c r="AD46">
        <v>12</v>
      </c>
      <c r="AE46" s="42">
        <f t="shared" si="4"/>
        <v>0</v>
      </c>
    </row>
    <row r="47" spans="1:31" x14ac:dyDescent="0.25">
      <c r="A47" t="s">
        <v>681</v>
      </c>
      <c r="B47" s="32" t="s">
        <v>674</v>
      </c>
      <c r="C47" s="33" t="s">
        <v>167</v>
      </c>
      <c r="E47">
        <v>0</v>
      </c>
      <c r="F47" t="s">
        <v>243</v>
      </c>
      <c r="G47" t="s">
        <v>319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S47" s="48"/>
      <c r="T47" s="48"/>
    </row>
    <row r="48" spans="1:31" x14ac:dyDescent="0.25">
      <c r="A48" t="s">
        <v>681</v>
      </c>
      <c r="B48" s="32" t="s">
        <v>675</v>
      </c>
      <c r="C48" s="33" t="s">
        <v>618</v>
      </c>
      <c r="E48">
        <v>0</v>
      </c>
      <c r="F48" t="s">
        <v>243</v>
      </c>
      <c r="G48" t="s">
        <v>319</v>
      </c>
      <c r="H48">
        <v>0</v>
      </c>
      <c r="I48">
        <v>0</v>
      </c>
      <c r="J48">
        <v>0</v>
      </c>
      <c r="K48">
        <v>0</v>
      </c>
      <c r="L48" t="s">
        <v>246</v>
      </c>
      <c r="M48">
        <v>0</v>
      </c>
      <c r="N48">
        <v>0</v>
      </c>
      <c r="O48">
        <v>0</v>
      </c>
      <c r="P48">
        <v>0</v>
      </c>
      <c r="S48" s="48"/>
      <c r="T48" s="48"/>
    </row>
    <row r="49" spans="1:20" x14ac:dyDescent="0.25">
      <c r="A49" t="s">
        <v>682</v>
      </c>
      <c r="B49" s="32" t="s">
        <v>676</v>
      </c>
      <c r="C49" s="33" t="s">
        <v>629</v>
      </c>
      <c r="E49">
        <v>0</v>
      </c>
      <c r="F49" t="s">
        <v>243</v>
      </c>
      <c r="G49" t="s">
        <v>319</v>
      </c>
      <c r="H49">
        <v>0</v>
      </c>
      <c r="I49">
        <v>0</v>
      </c>
      <c r="J49">
        <v>0</v>
      </c>
      <c r="K49">
        <v>0</v>
      </c>
      <c r="L49" t="s">
        <v>246</v>
      </c>
      <c r="M49">
        <v>0</v>
      </c>
      <c r="N49">
        <v>0</v>
      </c>
      <c r="O49">
        <v>0</v>
      </c>
      <c r="P49">
        <v>0</v>
      </c>
      <c r="S49" s="48"/>
      <c r="T49" s="48"/>
    </row>
    <row r="50" spans="1:20" x14ac:dyDescent="0.25">
      <c r="S50" s="48"/>
      <c r="T50" s="48"/>
    </row>
    <row r="51" spans="1:20" x14ac:dyDescent="0.25">
      <c r="S51" s="48"/>
      <c r="T51" s="48"/>
    </row>
    <row r="52" spans="1:20" x14ac:dyDescent="0.25">
      <c r="S52" s="47"/>
      <c r="T52" s="46"/>
    </row>
    <row r="53" spans="1:20" x14ac:dyDescent="0.25">
      <c r="S53" s="47"/>
      <c r="T53" s="46"/>
    </row>
    <row r="54" spans="1:20" x14ac:dyDescent="0.25">
      <c r="S54" s="47"/>
      <c r="T54" s="46"/>
    </row>
    <row r="55" spans="1:20" x14ac:dyDescent="0.25">
      <c r="S55" s="46"/>
      <c r="T55" s="46"/>
    </row>
    <row r="56" spans="1:20" x14ac:dyDescent="0.25">
      <c r="S56" s="47"/>
      <c r="T56" s="46"/>
    </row>
    <row r="57" spans="1:20" x14ac:dyDescent="0.25">
      <c r="S57" s="47"/>
      <c r="T57" s="47"/>
    </row>
    <row r="58" spans="1:20" x14ac:dyDescent="0.25">
      <c r="S58" s="47"/>
      <c r="T58" s="47"/>
    </row>
    <row r="59" spans="1:20" x14ac:dyDescent="0.25">
      <c r="S59" s="47"/>
      <c r="T59" s="47"/>
    </row>
    <row r="60" spans="1:20" x14ac:dyDescent="0.25">
      <c r="S60" s="46"/>
      <c r="T60" s="46"/>
    </row>
    <row r="61" spans="1:20" x14ac:dyDescent="0.25">
      <c r="S61" s="47"/>
      <c r="T61" s="47"/>
    </row>
    <row r="62" spans="1:20" x14ac:dyDescent="0.25">
      <c r="S62" s="47"/>
      <c r="T62" s="47"/>
    </row>
    <row r="63" spans="1:20" x14ac:dyDescent="0.25">
      <c r="S63" s="50"/>
      <c r="T63" s="47"/>
    </row>
  </sheetData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workbookViewId="0">
      <selection activeCell="L1" activeCellId="1" sqref="I1:I1048576 L1:L1048576"/>
    </sheetView>
  </sheetViews>
  <sheetFormatPr defaultRowHeight="15" x14ac:dyDescent="0.25"/>
  <cols>
    <col min="1" max="1" width="12.28515625" style="32" customWidth="1"/>
    <col min="2" max="2" width="12.42578125" style="33" customWidth="1"/>
    <col min="3" max="3" width="13.5703125" style="9" customWidth="1"/>
    <col min="6" max="6" width="36.140625" customWidth="1"/>
    <col min="7" max="7" width="20.7109375" bestFit="1" customWidth="1"/>
    <col min="9" max="9" width="12.28515625" style="32" customWidth="1"/>
    <col min="10" max="10" width="12.42578125" style="33" customWidth="1"/>
    <col min="11" max="11" width="13.5703125" style="9" customWidth="1"/>
  </cols>
  <sheetData>
    <row r="1" spans="1:12" s="35" customFormat="1" ht="25.5" x14ac:dyDescent="0.25">
      <c r="A1" s="31" t="s">
        <v>14</v>
      </c>
      <c r="B1" s="31" t="s">
        <v>18</v>
      </c>
      <c r="C1" s="11" t="s">
        <v>699</v>
      </c>
      <c r="D1" s="35" t="s">
        <v>700</v>
      </c>
      <c r="I1" s="31" t="s">
        <v>14</v>
      </c>
      <c r="J1" s="31" t="s">
        <v>18</v>
      </c>
      <c r="K1" s="11" t="s">
        <v>699</v>
      </c>
      <c r="L1" s="35" t="s">
        <v>700</v>
      </c>
    </row>
    <row r="2" spans="1:12" x14ac:dyDescent="0.25">
      <c r="A2" s="32" t="s">
        <v>630</v>
      </c>
      <c r="B2" s="33" t="s">
        <v>61</v>
      </c>
      <c r="C2" s="9">
        <v>1133</v>
      </c>
      <c r="D2">
        <f>C2/10000</f>
        <v>0.1133</v>
      </c>
      <c r="F2" s="36" t="s">
        <v>701</v>
      </c>
      <c r="G2" t="s">
        <v>704</v>
      </c>
      <c r="I2" s="32" t="s">
        <v>630</v>
      </c>
      <c r="J2" s="33" t="s">
        <v>61</v>
      </c>
      <c r="K2" s="9">
        <v>1133</v>
      </c>
      <c r="L2">
        <f>K2/10000</f>
        <v>0.1133</v>
      </c>
    </row>
    <row r="3" spans="1:12" x14ac:dyDescent="0.25">
      <c r="A3" s="32" t="s">
        <v>630</v>
      </c>
      <c r="B3" s="33" t="s">
        <v>75</v>
      </c>
      <c r="C3" s="9">
        <v>508</v>
      </c>
      <c r="D3">
        <f t="shared" ref="D3:D66" si="0">C3/10000</f>
        <v>5.0799999999999998E-2</v>
      </c>
      <c r="F3" s="37" t="s">
        <v>193</v>
      </c>
      <c r="G3" s="38">
        <v>1</v>
      </c>
      <c r="I3" s="32" t="s">
        <v>630</v>
      </c>
      <c r="J3" s="33" t="s">
        <v>75</v>
      </c>
      <c r="K3" s="9">
        <v>508</v>
      </c>
      <c r="L3">
        <f t="shared" ref="L3:L66" si="1">K3/10000</f>
        <v>5.0799999999999998E-2</v>
      </c>
    </row>
    <row r="4" spans="1:12" x14ac:dyDescent="0.25">
      <c r="A4" s="32" t="s">
        <v>630</v>
      </c>
      <c r="B4" s="33" t="s">
        <v>79</v>
      </c>
      <c r="C4" s="9">
        <v>1799</v>
      </c>
      <c r="D4">
        <f t="shared" si="0"/>
        <v>0.1799</v>
      </c>
      <c r="F4" s="37" t="s">
        <v>542</v>
      </c>
      <c r="G4" s="38">
        <v>1</v>
      </c>
      <c r="I4" s="32" t="s">
        <v>630</v>
      </c>
      <c r="J4" s="33" t="s">
        <v>79</v>
      </c>
      <c r="K4" s="9">
        <v>1799</v>
      </c>
      <c r="L4">
        <f t="shared" si="1"/>
        <v>0.1799</v>
      </c>
    </row>
    <row r="5" spans="1:12" x14ac:dyDescent="0.25">
      <c r="A5" s="32" t="s">
        <v>631</v>
      </c>
      <c r="B5" s="33" t="s">
        <v>79</v>
      </c>
      <c r="C5" s="9">
        <v>876</v>
      </c>
      <c r="D5">
        <f t="shared" si="0"/>
        <v>8.7599999999999997E-2</v>
      </c>
      <c r="F5" s="37" t="s">
        <v>457</v>
      </c>
      <c r="G5" s="38">
        <v>1</v>
      </c>
      <c r="I5" s="32" t="s">
        <v>631</v>
      </c>
      <c r="J5" s="33" t="s">
        <v>79</v>
      </c>
      <c r="K5" s="9">
        <v>876</v>
      </c>
      <c r="L5">
        <f t="shared" si="1"/>
        <v>8.7599999999999997E-2</v>
      </c>
    </row>
    <row r="6" spans="1:12" x14ac:dyDescent="0.25">
      <c r="A6" s="32" t="s">
        <v>632</v>
      </c>
      <c r="B6" s="33" t="s">
        <v>100</v>
      </c>
      <c r="C6" s="9">
        <v>2043</v>
      </c>
      <c r="D6">
        <f t="shared" si="0"/>
        <v>0.20430000000000001</v>
      </c>
      <c r="F6" s="37" t="s">
        <v>499</v>
      </c>
      <c r="G6" s="38">
        <v>2</v>
      </c>
      <c r="I6" s="32" t="s">
        <v>632</v>
      </c>
      <c r="J6" s="33" t="s">
        <v>100</v>
      </c>
      <c r="K6" s="9">
        <v>2043</v>
      </c>
      <c r="L6">
        <f t="shared" si="1"/>
        <v>0.20430000000000001</v>
      </c>
    </row>
    <row r="7" spans="1:12" x14ac:dyDescent="0.25">
      <c r="A7" s="32" t="s">
        <v>632</v>
      </c>
      <c r="B7" s="33" t="s">
        <v>100</v>
      </c>
      <c r="C7" s="9">
        <v>319</v>
      </c>
      <c r="D7">
        <f t="shared" si="0"/>
        <v>3.1899999999999998E-2</v>
      </c>
      <c r="F7" s="37" t="s">
        <v>176</v>
      </c>
      <c r="G7" s="38">
        <v>1</v>
      </c>
      <c r="I7" s="32" t="s">
        <v>632</v>
      </c>
      <c r="J7" s="33" t="s">
        <v>100</v>
      </c>
      <c r="K7" s="9">
        <v>319</v>
      </c>
      <c r="L7">
        <f t="shared" si="1"/>
        <v>3.1899999999999998E-2</v>
      </c>
    </row>
    <row r="8" spans="1:12" x14ac:dyDescent="0.25">
      <c r="A8" s="32" t="s">
        <v>632</v>
      </c>
      <c r="B8" s="33" t="s">
        <v>100</v>
      </c>
      <c r="C8" s="9">
        <v>695</v>
      </c>
      <c r="D8">
        <f t="shared" si="0"/>
        <v>6.9500000000000006E-2</v>
      </c>
      <c r="F8" s="37" t="s">
        <v>211</v>
      </c>
      <c r="G8" s="38">
        <v>1</v>
      </c>
      <c r="I8" s="32" t="s">
        <v>632</v>
      </c>
      <c r="J8" s="33" t="s">
        <v>100</v>
      </c>
      <c r="K8" s="9">
        <v>695</v>
      </c>
      <c r="L8">
        <f t="shared" si="1"/>
        <v>6.9500000000000006E-2</v>
      </c>
    </row>
    <row r="9" spans="1:12" x14ac:dyDescent="0.25">
      <c r="A9" s="32" t="s">
        <v>679</v>
      </c>
      <c r="B9" s="33" t="s">
        <v>120</v>
      </c>
      <c r="C9" s="9">
        <v>586</v>
      </c>
      <c r="D9">
        <f t="shared" si="0"/>
        <v>5.8599999999999999E-2</v>
      </c>
      <c r="F9" s="37" t="s">
        <v>695</v>
      </c>
      <c r="G9" s="38">
        <v>1</v>
      </c>
      <c r="I9" s="32" t="s">
        <v>679</v>
      </c>
      <c r="J9" s="33" t="s">
        <v>120</v>
      </c>
      <c r="K9" s="9">
        <v>586</v>
      </c>
      <c r="L9">
        <f t="shared" si="1"/>
        <v>5.8599999999999999E-2</v>
      </c>
    </row>
    <row r="10" spans="1:12" x14ac:dyDescent="0.25">
      <c r="A10" s="32" t="s">
        <v>679</v>
      </c>
      <c r="B10" s="33" t="s">
        <v>127</v>
      </c>
      <c r="C10" s="9">
        <v>745</v>
      </c>
      <c r="D10">
        <f t="shared" si="0"/>
        <v>7.4499999999999997E-2</v>
      </c>
      <c r="F10" s="37" t="s">
        <v>694</v>
      </c>
      <c r="G10" s="38">
        <v>2</v>
      </c>
      <c r="I10" s="32" t="s">
        <v>679</v>
      </c>
      <c r="J10" s="33" t="s">
        <v>127</v>
      </c>
      <c r="K10" s="9">
        <v>745</v>
      </c>
      <c r="L10">
        <f t="shared" si="1"/>
        <v>7.4499999999999997E-2</v>
      </c>
    </row>
    <row r="11" spans="1:12" x14ac:dyDescent="0.25">
      <c r="A11" s="32" t="s">
        <v>679</v>
      </c>
      <c r="B11" s="33" t="s">
        <v>134</v>
      </c>
      <c r="C11" s="9">
        <v>548</v>
      </c>
      <c r="D11">
        <f t="shared" si="0"/>
        <v>5.4800000000000001E-2</v>
      </c>
      <c r="F11" s="37" t="s">
        <v>688</v>
      </c>
      <c r="G11" s="38">
        <v>1</v>
      </c>
      <c r="I11" s="32" t="s">
        <v>679</v>
      </c>
      <c r="J11" s="33" t="s">
        <v>134</v>
      </c>
      <c r="K11" s="9">
        <v>548</v>
      </c>
      <c r="L11">
        <f t="shared" si="1"/>
        <v>5.4800000000000001E-2</v>
      </c>
    </row>
    <row r="12" spans="1:12" x14ac:dyDescent="0.25">
      <c r="A12" s="32" t="s">
        <v>633</v>
      </c>
      <c r="B12" s="33" t="s">
        <v>79</v>
      </c>
      <c r="C12" s="9">
        <v>360</v>
      </c>
      <c r="D12">
        <f t="shared" si="0"/>
        <v>3.5999999999999997E-2</v>
      </c>
      <c r="F12" s="37" t="s">
        <v>687</v>
      </c>
      <c r="G12" s="38">
        <v>1</v>
      </c>
      <c r="I12" s="32" t="s">
        <v>633</v>
      </c>
      <c r="J12" s="33" t="s">
        <v>79</v>
      </c>
      <c r="K12" s="9">
        <v>360</v>
      </c>
      <c r="L12">
        <f t="shared" si="1"/>
        <v>3.5999999999999997E-2</v>
      </c>
    </row>
    <row r="13" spans="1:12" x14ac:dyDescent="0.25">
      <c r="A13" s="32" t="s">
        <v>633</v>
      </c>
      <c r="B13" s="33" t="s">
        <v>148</v>
      </c>
      <c r="C13" s="9">
        <v>772</v>
      </c>
      <c r="D13">
        <f t="shared" si="0"/>
        <v>7.7200000000000005E-2</v>
      </c>
      <c r="F13" s="37" t="s">
        <v>690</v>
      </c>
      <c r="G13" s="38">
        <v>1</v>
      </c>
      <c r="I13" s="32" t="s">
        <v>633</v>
      </c>
      <c r="J13" s="33" t="s">
        <v>148</v>
      </c>
      <c r="K13" s="9">
        <v>772</v>
      </c>
      <c r="L13">
        <f t="shared" si="1"/>
        <v>7.7200000000000005E-2</v>
      </c>
    </row>
    <row r="14" spans="1:12" x14ac:dyDescent="0.25">
      <c r="A14" s="32" t="s">
        <v>634</v>
      </c>
      <c r="B14" s="33" t="s">
        <v>156</v>
      </c>
      <c r="C14" s="9">
        <v>736</v>
      </c>
      <c r="D14">
        <f t="shared" si="0"/>
        <v>7.3599999999999999E-2</v>
      </c>
      <c r="F14" s="37" t="s">
        <v>692</v>
      </c>
      <c r="G14" s="38">
        <v>1</v>
      </c>
      <c r="I14" s="32" t="s">
        <v>634</v>
      </c>
      <c r="J14" s="33" t="s">
        <v>156</v>
      </c>
      <c r="K14" s="9">
        <v>736</v>
      </c>
      <c r="L14">
        <f t="shared" si="1"/>
        <v>7.3599999999999999E-2</v>
      </c>
    </row>
    <row r="15" spans="1:12" x14ac:dyDescent="0.25">
      <c r="A15" s="32" t="s">
        <v>634</v>
      </c>
      <c r="B15" s="33" t="s">
        <v>160</v>
      </c>
      <c r="C15" s="9">
        <v>240</v>
      </c>
      <c r="D15">
        <f t="shared" si="0"/>
        <v>2.4E-2</v>
      </c>
      <c r="F15" s="37" t="s">
        <v>691</v>
      </c>
      <c r="G15" s="38">
        <v>1</v>
      </c>
      <c r="I15" s="32" t="s">
        <v>634</v>
      </c>
      <c r="J15" s="33" t="s">
        <v>160</v>
      </c>
      <c r="K15" s="9">
        <v>240</v>
      </c>
      <c r="L15">
        <f t="shared" si="1"/>
        <v>2.4E-2</v>
      </c>
    </row>
    <row r="16" spans="1:12" x14ac:dyDescent="0.25">
      <c r="A16" s="32" t="s">
        <v>634</v>
      </c>
      <c r="B16" s="33" t="s">
        <v>174</v>
      </c>
      <c r="C16" s="9">
        <v>1140</v>
      </c>
      <c r="D16">
        <f t="shared" si="0"/>
        <v>0.114</v>
      </c>
      <c r="F16" s="37" t="s">
        <v>241</v>
      </c>
      <c r="G16" s="38">
        <v>1</v>
      </c>
      <c r="I16" s="32" t="s">
        <v>634</v>
      </c>
      <c r="J16" s="33" t="s">
        <v>174</v>
      </c>
      <c r="K16" s="9">
        <v>1140</v>
      </c>
      <c r="L16">
        <f t="shared" si="1"/>
        <v>0.114</v>
      </c>
    </row>
    <row r="17" spans="1:12" x14ac:dyDescent="0.25">
      <c r="A17" s="32" t="s">
        <v>634</v>
      </c>
      <c r="B17" s="33" t="s">
        <v>178</v>
      </c>
      <c r="C17" s="9">
        <v>1326</v>
      </c>
      <c r="D17">
        <f t="shared" si="0"/>
        <v>0.1326</v>
      </c>
      <c r="F17" s="37" t="s">
        <v>178</v>
      </c>
      <c r="G17" s="38">
        <v>1</v>
      </c>
      <c r="I17" s="32" t="s">
        <v>634</v>
      </c>
      <c r="J17" s="33" t="s">
        <v>178</v>
      </c>
      <c r="K17" s="9">
        <v>1326</v>
      </c>
      <c r="L17">
        <f t="shared" si="1"/>
        <v>0.1326</v>
      </c>
    </row>
    <row r="18" spans="1:12" x14ac:dyDescent="0.25">
      <c r="A18" s="32" t="s">
        <v>635</v>
      </c>
      <c r="B18" s="33" t="s">
        <v>187</v>
      </c>
      <c r="C18" s="9">
        <v>1145</v>
      </c>
      <c r="D18">
        <f t="shared" si="0"/>
        <v>0.1145</v>
      </c>
      <c r="F18" s="37" t="s">
        <v>473</v>
      </c>
      <c r="G18" s="38">
        <v>1</v>
      </c>
      <c r="I18" s="32" t="s">
        <v>635</v>
      </c>
      <c r="J18" s="33" t="s">
        <v>187</v>
      </c>
      <c r="K18" s="9">
        <v>1145</v>
      </c>
      <c r="L18">
        <f t="shared" si="1"/>
        <v>0.1145</v>
      </c>
    </row>
    <row r="19" spans="1:12" x14ac:dyDescent="0.25">
      <c r="A19" s="32" t="s">
        <v>635</v>
      </c>
      <c r="B19" s="33" t="s">
        <v>176</v>
      </c>
      <c r="C19" s="9">
        <v>816</v>
      </c>
      <c r="D19">
        <f t="shared" si="0"/>
        <v>8.1600000000000006E-2</v>
      </c>
      <c r="F19" s="37" t="s">
        <v>167</v>
      </c>
      <c r="G19" s="38">
        <v>8</v>
      </c>
      <c r="I19" s="32" t="s">
        <v>635</v>
      </c>
      <c r="J19" s="33" t="s">
        <v>176</v>
      </c>
      <c r="K19" s="9">
        <v>816</v>
      </c>
      <c r="L19">
        <f t="shared" si="1"/>
        <v>8.1600000000000006E-2</v>
      </c>
    </row>
    <row r="20" spans="1:12" x14ac:dyDescent="0.25">
      <c r="A20" s="32" t="s">
        <v>636</v>
      </c>
      <c r="B20" s="33" t="s">
        <v>160</v>
      </c>
      <c r="C20" s="9">
        <v>873</v>
      </c>
      <c r="D20">
        <f t="shared" si="0"/>
        <v>8.7300000000000003E-2</v>
      </c>
      <c r="F20" s="37" t="s">
        <v>547</v>
      </c>
      <c r="G20" s="38">
        <v>1</v>
      </c>
      <c r="I20" s="32" t="s">
        <v>636</v>
      </c>
      <c r="J20" s="33" t="s">
        <v>160</v>
      </c>
      <c r="K20" s="9">
        <v>873</v>
      </c>
      <c r="L20">
        <f t="shared" si="1"/>
        <v>8.7300000000000003E-2</v>
      </c>
    </row>
    <row r="21" spans="1:12" x14ac:dyDescent="0.25">
      <c r="A21" s="32" t="s">
        <v>636</v>
      </c>
      <c r="B21" s="33" t="s">
        <v>203</v>
      </c>
      <c r="C21" s="9">
        <v>201</v>
      </c>
      <c r="D21">
        <f t="shared" si="0"/>
        <v>2.01E-2</v>
      </c>
      <c r="F21" s="37" t="s">
        <v>441</v>
      </c>
      <c r="G21" s="38">
        <v>1</v>
      </c>
      <c r="I21" s="32" t="s">
        <v>636</v>
      </c>
      <c r="J21" s="33" t="s">
        <v>203</v>
      </c>
      <c r="K21" s="9">
        <v>201</v>
      </c>
      <c r="L21">
        <f t="shared" si="1"/>
        <v>2.01E-2</v>
      </c>
    </row>
    <row r="22" spans="1:12" x14ac:dyDescent="0.25">
      <c r="A22" s="32" t="s">
        <v>636</v>
      </c>
      <c r="B22" s="33" t="s">
        <v>193</v>
      </c>
      <c r="C22" s="9">
        <v>134</v>
      </c>
      <c r="D22">
        <f t="shared" si="0"/>
        <v>1.34E-2</v>
      </c>
      <c r="F22" s="37" t="s">
        <v>450</v>
      </c>
      <c r="G22" s="38">
        <v>1</v>
      </c>
      <c r="I22" s="32" t="s">
        <v>636</v>
      </c>
      <c r="J22" s="33" t="s">
        <v>193</v>
      </c>
      <c r="K22" s="9">
        <v>134</v>
      </c>
      <c r="L22">
        <f t="shared" si="1"/>
        <v>1.34E-2</v>
      </c>
    </row>
    <row r="23" spans="1:12" x14ac:dyDescent="0.25">
      <c r="A23" s="32" t="s">
        <v>636</v>
      </c>
      <c r="B23" s="33" t="s">
        <v>160</v>
      </c>
      <c r="C23" s="9">
        <v>302</v>
      </c>
      <c r="D23">
        <f t="shared" si="0"/>
        <v>3.0200000000000001E-2</v>
      </c>
      <c r="F23" s="37" t="s">
        <v>607</v>
      </c>
      <c r="G23" s="38">
        <v>1</v>
      </c>
      <c r="I23" s="32" t="s">
        <v>636</v>
      </c>
      <c r="J23" s="33" t="s">
        <v>160</v>
      </c>
      <c r="K23" s="9">
        <v>302</v>
      </c>
      <c r="L23">
        <f t="shared" si="1"/>
        <v>3.0200000000000001E-2</v>
      </c>
    </row>
    <row r="24" spans="1:12" x14ac:dyDescent="0.25">
      <c r="A24" s="32" t="s">
        <v>636</v>
      </c>
      <c r="B24" s="33" t="s">
        <v>156</v>
      </c>
      <c r="C24" s="9">
        <v>386</v>
      </c>
      <c r="D24">
        <f t="shared" si="0"/>
        <v>3.8600000000000002E-2</v>
      </c>
      <c r="F24" s="37" t="s">
        <v>530</v>
      </c>
      <c r="G24" s="38">
        <v>1</v>
      </c>
      <c r="I24" s="32" t="s">
        <v>636</v>
      </c>
      <c r="J24" s="33" t="s">
        <v>156</v>
      </c>
      <c r="K24" s="9">
        <v>386</v>
      </c>
      <c r="L24">
        <f t="shared" si="1"/>
        <v>3.8600000000000002E-2</v>
      </c>
    </row>
    <row r="25" spans="1:12" x14ac:dyDescent="0.25">
      <c r="A25" s="32" t="s">
        <v>637</v>
      </c>
      <c r="B25" s="33" t="s">
        <v>167</v>
      </c>
      <c r="C25" s="9">
        <v>142.80000000000001</v>
      </c>
      <c r="D25">
        <f t="shared" si="0"/>
        <v>1.4280000000000001E-2</v>
      </c>
      <c r="F25" s="37" t="s">
        <v>280</v>
      </c>
      <c r="G25" s="38">
        <v>1</v>
      </c>
      <c r="I25" s="32" t="s">
        <v>637</v>
      </c>
      <c r="J25" s="33" t="s">
        <v>167</v>
      </c>
      <c r="K25" s="9">
        <v>142.80000000000001</v>
      </c>
      <c r="L25">
        <f t="shared" si="1"/>
        <v>1.4280000000000001E-2</v>
      </c>
    </row>
    <row r="26" spans="1:12" x14ac:dyDescent="0.25">
      <c r="A26" s="32" t="s">
        <v>637</v>
      </c>
      <c r="B26" s="33" t="s">
        <v>211</v>
      </c>
      <c r="C26" s="9">
        <v>200</v>
      </c>
      <c r="D26">
        <f t="shared" si="0"/>
        <v>0.02</v>
      </c>
      <c r="F26" s="37" t="s">
        <v>493</v>
      </c>
      <c r="G26" s="38">
        <v>1</v>
      </c>
      <c r="I26" s="32" t="s">
        <v>637</v>
      </c>
      <c r="J26" s="33" t="s">
        <v>211</v>
      </c>
      <c r="K26" s="9">
        <v>200</v>
      </c>
      <c r="L26">
        <f t="shared" si="1"/>
        <v>0.02</v>
      </c>
    </row>
    <row r="27" spans="1:12" x14ac:dyDescent="0.25">
      <c r="A27" s="32" t="s">
        <v>638</v>
      </c>
      <c r="B27" s="33" t="s">
        <v>683</v>
      </c>
      <c r="C27" s="9">
        <v>223</v>
      </c>
      <c r="D27">
        <f t="shared" si="0"/>
        <v>2.23E-2</v>
      </c>
      <c r="F27" s="37" t="s">
        <v>269</v>
      </c>
      <c r="G27" s="38">
        <v>1</v>
      </c>
      <c r="I27" s="32" t="s">
        <v>638</v>
      </c>
      <c r="J27" s="33" t="s">
        <v>683</v>
      </c>
      <c r="K27" s="9">
        <v>223</v>
      </c>
      <c r="L27">
        <f t="shared" si="1"/>
        <v>2.23E-2</v>
      </c>
    </row>
    <row r="28" spans="1:12" x14ac:dyDescent="0.25">
      <c r="A28" s="32" t="s">
        <v>638</v>
      </c>
      <c r="B28" s="33" t="s">
        <v>222</v>
      </c>
      <c r="C28" s="9">
        <v>414</v>
      </c>
      <c r="D28">
        <f t="shared" si="0"/>
        <v>4.1399999999999999E-2</v>
      </c>
      <c r="F28" s="37" t="s">
        <v>274</v>
      </c>
      <c r="G28" s="38">
        <v>1</v>
      </c>
      <c r="I28" s="32" t="s">
        <v>638</v>
      </c>
      <c r="J28" s="33" t="s">
        <v>222</v>
      </c>
      <c r="K28" s="9">
        <v>414</v>
      </c>
      <c r="L28">
        <f t="shared" si="1"/>
        <v>4.1399999999999999E-2</v>
      </c>
    </row>
    <row r="29" spans="1:12" x14ac:dyDescent="0.25">
      <c r="A29" s="32" t="s">
        <v>638</v>
      </c>
      <c r="B29" s="33" t="s">
        <v>684</v>
      </c>
      <c r="C29" s="9">
        <v>223</v>
      </c>
      <c r="D29">
        <f t="shared" si="0"/>
        <v>2.23E-2</v>
      </c>
      <c r="F29" s="37" t="s">
        <v>267</v>
      </c>
      <c r="G29" s="38">
        <v>1</v>
      </c>
      <c r="I29" s="32" t="s">
        <v>638</v>
      </c>
      <c r="J29" s="33" t="s">
        <v>684</v>
      </c>
      <c r="K29" s="9">
        <v>223</v>
      </c>
      <c r="L29">
        <f t="shared" si="1"/>
        <v>2.23E-2</v>
      </c>
    </row>
    <row r="30" spans="1:12" x14ac:dyDescent="0.25">
      <c r="A30" s="32" t="s">
        <v>639</v>
      </c>
      <c r="B30" s="33" t="s">
        <v>686</v>
      </c>
      <c r="C30" s="9">
        <v>304</v>
      </c>
      <c r="D30">
        <f t="shared" si="0"/>
        <v>3.04E-2</v>
      </c>
      <c r="F30" s="37" t="s">
        <v>599</v>
      </c>
      <c r="G30" s="38">
        <v>1</v>
      </c>
      <c r="I30" s="32" t="s">
        <v>639</v>
      </c>
      <c r="J30" s="33" t="s">
        <v>686</v>
      </c>
      <c r="K30" s="9">
        <v>304</v>
      </c>
      <c r="L30">
        <f t="shared" si="1"/>
        <v>3.04E-2</v>
      </c>
    </row>
    <row r="31" spans="1:12" x14ac:dyDescent="0.25">
      <c r="A31" s="32" t="s">
        <v>640</v>
      </c>
      <c r="B31" s="33" t="s">
        <v>234</v>
      </c>
      <c r="C31" s="9">
        <v>1134</v>
      </c>
      <c r="D31">
        <f t="shared" si="0"/>
        <v>0.1134</v>
      </c>
      <c r="F31" s="37" t="s">
        <v>261</v>
      </c>
      <c r="G31" s="38">
        <v>1</v>
      </c>
      <c r="I31" s="32" t="s">
        <v>640</v>
      </c>
      <c r="J31" s="33" t="s">
        <v>234</v>
      </c>
      <c r="K31" s="9">
        <v>1134</v>
      </c>
      <c r="L31">
        <f t="shared" si="1"/>
        <v>0.1134</v>
      </c>
    </row>
    <row r="32" spans="1:12" x14ac:dyDescent="0.25">
      <c r="A32" s="32" t="s">
        <v>641</v>
      </c>
      <c r="B32" s="33" t="s">
        <v>241</v>
      </c>
      <c r="C32" s="9">
        <v>228</v>
      </c>
      <c r="D32">
        <f t="shared" si="0"/>
        <v>2.2800000000000001E-2</v>
      </c>
      <c r="F32" s="37" t="s">
        <v>100</v>
      </c>
      <c r="G32" s="38">
        <v>3</v>
      </c>
      <c r="I32" s="32" t="s">
        <v>641</v>
      </c>
      <c r="J32" s="33" t="s">
        <v>241</v>
      </c>
      <c r="K32" s="9">
        <v>228</v>
      </c>
      <c r="L32">
        <f t="shared" si="1"/>
        <v>2.2800000000000001E-2</v>
      </c>
    </row>
    <row r="33" spans="1:12" x14ac:dyDescent="0.25">
      <c r="A33" s="32" t="s">
        <v>641</v>
      </c>
      <c r="B33" s="33" t="s">
        <v>245</v>
      </c>
      <c r="C33" s="9">
        <v>192</v>
      </c>
      <c r="D33">
        <f t="shared" si="0"/>
        <v>1.9199999999999998E-2</v>
      </c>
      <c r="F33" s="37" t="s">
        <v>148</v>
      </c>
      <c r="G33" s="38">
        <v>1</v>
      </c>
      <c r="I33" s="32" t="s">
        <v>641</v>
      </c>
      <c r="J33" s="33" t="s">
        <v>245</v>
      </c>
      <c r="K33" s="9">
        <v>192</v>
      </c>
      <c r="L33">
        <f t="shared" si="1"/>
        <v>1.9199999999999998E-2</v>
      </c>
    </row>
    <row r="34" spans="1:12" x14ac:dyDescent="0.25">
      <c r="A34" s="32" t="s">
        <v>642</v>
      </c>
      <c r="B34" s="33" t="s">
        <v>252</v>
      </c>
      <c r="C34" s="9">
        <v>827</v>
      </c>
      <c r="D34">
        <f t="shared" si="0"/>
        <v>8.2699999999999996E-2</v>
      </c>
      <c r="F34" s="37" t="s">
        <v>127</v>
      </c>
      <c r="G34" s="38">
        <v>1</v>
      </c>
      <c r="I34" s="32" t="s">
        <v>642</v>
      </c>
      <c r="J34" s="33" t="s">
        <v>252</v>
      </c>
      <c r="K34" s="9">
        <v>827</v>
      </c>
      <c r="L34">
        <f t="shared" si="1"/>
        <v>8.2699999999999996E-2</v>
      </c>
    </row>
    <row r="35" spans="1:12" x14ac:dyDescent="0.25">
      <c r="A35" s="32" t="s">
        <v>642</v>
      </c>
      <c r="B35" s="33" t="s">
        <v>259</v>
      </c>
      <c r="C35" s="9">
        <v>160</v>
      </c>
      <c r="D35">
        <f t="shared" si="0"/>
        <v>1.6E-2</v>
      </c>
      <c r="F35" s="37" t="s">
        <v>156</v>
      </c>
      <c r="G35" s="38">
        <v>9</v>
      </c>
      <c r="I35" s="32" t="s">
        <v>642</v>
      </c>
      <c r="J35" s="33" t="s">
        <v>259</v>
      </c>
      <c r="K35" s="9">
        <v>160</v>
      </c>
      <c r="L35">
        <f t="shared" si="1"/>
        <v>1.6E-2</v>
      </c>
    </row>
    <row r="36" spans="1:12" x14ac:dyDescent="0.25">
      <c r="A36" s="32" t="s">
        <v>642</v>
      </c>
      <c r="B36" s="33" t="s">
        <v>261</v>
      </c>
      <c r="C36" s="9">
        <v>228</v>
      </c>
      <c r="D36">
        <f t="shared" si="0"/>
        <v>2.2800000000000001E-2</v>
      </c>
      <c r="F36" s="37" t="s">
        <v>79</v>
      </c>
      <c r="G36" s="38">
        <v>7</v>
      </c>
      <c r="I36" s="32" t="s">
        <v>642</v>
      </c>
      <c r="J36" s="33" t="s">
        <v>261</v>
      </c>
      <c r="K36" s="9">
        <v>228</v>
      </c>
      <c r="L36">
        <f t="shared" si="1"/>
        <v>2.2800000000000001E-2</v>
      </c>
    </row>
    <row r="37" spans="1:12" x14ac:dyDescent="0.25">
      <c r="A37" s="32" t="s">
        <v>643</v>
      </c>
      <c r="B37" s="33" t="s">
        <v>267</v>
      </c>
      <c r="C37" s="9">
        <v>1206</v>
      </c>
      <c r="D37">
        <f t="shared" si="0"/>
        <v>0.1206</v>
      </c>
      <c r="F37" s="37" t="s">
        <v>293</v>
      </c>
      <c r="G37" s="38">
        <v>1</v>
      </c>
      <c r="I37" s="32" t="s">
        <v>643</v>
      </c>
      <c r="J37" s="33" t="s">
        <v>267</v>
      </c>
      <c r="K37" s="9">
        <v>1206</v>
      </c>
      <c r="L37">
        <f t="shared" si="1"/>
        <v>0.1206</v>
      </c>
    </row>
    <row r="38" spans="1:12" x14ac:dyDescent="0.25">
      <c r="A38" s="32" t="s">
        <v>643</v>
      </c>
      <c r="B38" s="33" t="s">
        <v>269</v>
      </c>
      <c r="C38" s="9">
        <v>390</v>
      </c>
      <c r="D38">
        <f t="shared" si="0"/>
        <v>3.9E-2</v>
      </c>
      <c r="F38" s="37" t="s">
        <v>252</v>
      </c>
      <c r="G38" s="38">
        <v>1</v>
      </c>
      <c r="I38" s="32" t="s">
        <v>643</v>
      </c>
      <c r="J38" s="33" t="s">
        <v>269</v>
      </c>
      <c r="K38" s="9">
        <v>390</v>
      </c>
      <c r="L38">
        <f t="shared" si="1"/>
        <v>3.9E-2</v>
      </c>
    </row>
    <row r="39" spans="1:12" x14ac:dyDescent="0.25">
      <c r="A39" s="32" t="s">
        <v>644</v>
      </c>
      <c r="B39" s="33" t="s">
        <v>274</v>
      </c>
      <c r="C39" s="9">
        <v>286</v>
      </c>
      <c r="D39">
        <f t="shared" si="0"/>
        <v>2.86E-2</v>
      </c>
      <c r="F39" s="37" t="s">
        <v>326</v>
      </c>
      <c r="G39" s="38">
        <v>1</v>
      </c>
      <c r="I39" s="32" t="s">
        <v>644</v>
      </c>
      <c r="J39" s="33" t="s">
        <v>274</v>
      </c>
      <c r="K39" s="9">
        <v>286</v>
      </c>
      <c r="L39">
        <f t="shared" si="1"/>
        <v>2.86E-2</v>
      </c>
    </row>
    <row r="40" spans="1:12" x14ac:dyDescent="0.25">
      <c r="A40" s="32" t="s">
        <v>644</v>
      </c>
      <c r="B40" s="33" t="s">
        <v>279</v>
      </c>
      <c r="C40" s="9">
        <v>150</v>
      </c>
      <c r="D40">
        <f t="shared" si="0"/>
        <v>1.4999999999999999E-2</v>
      </c>
      <c r="F40" s="37" t="s">
        <v>686</v>
      </c>
      <c r="G40" s="38">
        <v>1</v>
      </c>
      <c r="I40" s="32" t="s">
        <v>644</v>
      </c>
      <c r="J40" s="33" t="s">
        <v>279</v>
      </c>
      <c r="K40" s="9">
        <v>150</v>
      </c>
      <c r="L40">
        <f t="shared" si="1"/>
        <v>1.4999999999999999E-2</v>
      </c>
    </row>
    <row r="41" spans="1:12" x14ac:dyDescent="0.25">
      <c r="A41" s="32" t="s">
        <v>644</v>
      </c>
      <c r="B41" s="33" t="s">
        <v>280</v>
      </c>
      <c r="C41" s="9">
        <v>144</v>
      </c>
      <c r="D41">
        <f t="shared" si="0"/>
        <v>1.44E-2</v>
      </c>
      <c r="F41" s="37" t="s">
        <v>283</v>
      </c>
      <c r="G41" s="38">
        <v>1</v>
      </c>
      <c r="I41" s="32" t="s">
        <v>644</v>
      </c>
      <c r="J41" s="33" t="s">
        <v>280</v>
      </c>
      <c r="K41" s="9">
        <v>144</v>
      </c>
      <c r="L41">
        <f t="shared" si="1"/>
        <v>1.44E-2</v>
      </c>
    </row>
    <row r="42" spans="1:12" x14ac:dyDescent="0.25">
      <c r="A42" s="32" t="s">
        <v>645</v>
      </c>
      <c r="B42" s="33" t="s">
        <v>283</v>
      </c>
      <c r="C42" s="9">
        <v>75</v>
      </c>
      <c r="D42">
        <f t="shared" si="0"/>
        <v>7.4999999999999997E-3</v>
      </c>
      <c r="F42" s="37" t="s">
        <v>61</v>
      </c>
      <c r="G42" s="38">
        <v>1</v>
      </c>
      <c r="I42" s="32" t="s">
        <v>645</v>
      </c>
      <c r="J42" s="33" t="s">
        <v>283</v>
      </c>
      <c r="K42" s="9">
        <v>75</v>
      </c>
      <c r="L42">
        <f t="shared" si="1"/>
        <v>7.4999999999999997E-3</v>
      </c>
    </row>
    <row r="43" spans="1:12" x14ac:dyDescent="0.25">
      <c r="A43" s="32" t="s">
        <v>645</v>
      </c>
      <c r="B43" s="33" t="s">
        <v>243</v>
      </c>
      <c r="C43" s="9">
        <v>72</v>
      </c>
      <c r="D43">
        <f t="shared" si="0"/>
        <v>7.1999999999999998E-3</v>
      </c>
      <c r="F43" s="37" t="s">
        <v>222</v>
      </c>
      <c r="G43" s="38">
        <v>1</v>
      </c>
      <c r="I43" s="32" t="s">
        <v>645</v>
      </c>
      <c r="J43" s="33" t="s">
        <v>243</v>
      </c>
      <c r="K43" s="9">
        <v>72</v>
      </c>
      <c r="L43">
        <f t="shared" si="1"/>
        <v>7.1999999999999998E-3</v>
      </c>
    </row>
    <row r="44" spans="1:12" x14ac:dyDescent="0.25">
      <c r="A44" s="32" t="s">
        <v>646</v>
      </c>
      <c r="B44" s="33" t="s">
        <v>293</v>
      </c>
      <c r="C44" s="9">
        <v>1593</v>
      </c>
      <c r="D44">
        <f t="shared" si="0"/>
        <v>0.1593</v>
      </c>
      <c r="F44" s="37" t="s">
        <v>683</v>
      </c>
      <c r="G44" s="38">
        <v>1</v>
      </c>
      <c r="I44" s="32" t="s">
        <v>646</v>
      </c>
      <c r="J44" s="33" t="s">
        <v>293</v>
      </c>
      <c r="K44" s="9">
        <v>1593</v>
      </c>
      <c r="L44">
        <f t="shared" si="1"/>
        <v>0.1593</v>
      </c>
    </row>
    <row r="45" spans="1:12" x14ac:dyDescent="0.25">
      <c r="A45" s="32" t="s">
        <v>647</v>
      </c>
      <c r="B45" s="33" t="s">
        <v>303</v>
      </c>
      <c r="C45" s="9">
        <v>529</v>
      </c>
      <c r="D45">
        <f t="shared" si="0"/>
        <v>5.2900000000000003E-2</v>
      </c>
      <c r="F45" s="37" t="s">
        <v>160</v>
      </c>
      <c r="G45" s="38">
        <v>3</v>
      </c>
      <c r="I45" s="32" t="s">
        <v>647</v>
      </c>
      <c r="J45" s="33" t="s">
        <v>303</v>
      </c>
      <c r="K45" s="9">
        <v>529</v>
      </c>
      <c r="L45">
        <f t="shared" si="1"/>
        <v>5.2900000000000003E-2</v>
      </c>
    </row>
    <row r="46" spans="1:12" x14ac:dyDescent="0.25">
      <c r="A46" s="32" t="s">
        <v>648</v>
      </c>
      <c r="B46" s="33" t="s">
        <v>311</v>
      </c>
      <c r="C46" s="9">
        <v>2285</v>
      </c>
      <c r="D46">
        <f t="shared" si="0"/>
        <v>0.22850000000000001</v>
      </c>
      <c r="F46" s="37" t="s">
        <v>234</v>
      </c>
      <c r="G46" s="38">
        <v>1</v>
      </c>
      <c r="I46" s="32" t="s">
        <v>648</v>
      </c>
      <c r="J46" s="33" t="s">
        <v>311</v>
      </c>
      <c r="K46" s="9">
        <v>2285</v>
      </c>
      <c r="L46">
        <f t="shared" si="1"/>
        <v>0.22850000000000001</v>
      </c>
    </row>
    <row r="47" spans="1:12" x14ac:dyDescent="0.25">
      <c r="A47" s="32" t="s">
        <v>649</v>
      </c>
      <c r="B47" s="33" t="s">
        <v>317</v>
      </c>
      <c r="C47" s="9">
        <v>1155</v>
      </c>
      <c r="D47">
        <f t="shared" si="0"/>
        <v>0.11550000000000001</v>
      </c>
      <c r="F47" s="37" t="s">
        <v>203</v>
      </c>
      <c r="G47" s="38">
        <v>1</v>
      </c>
      <c r="I47" s="32" t="s">
        <v>649</v>
      </c>
      <c r="J47" s="33" t="s">
        <v>317</v>
      </c>
      <c r="K47" s="9">
        <v>1155</v>
      </c>
      <c r="L47">
        <f t="shared" si="1"/>
        <v>0.11550000000000001</v>
      </c>
    </row>
    <row r="48" spans="1:12" x14ac:dyDescent="0.25">
      <c r="A48" s="32" t="s">
        <v>650</v>
      </c>
      <c r="B48" s="33" t="s">
        <v>326</v>
      </c>
      <c r="C48" s="9">
        <v>2671</v>
      </c>
      <c r="D48">
        <f t="shared" si="0"/>
        <v>0.2671</v>
      </c>
      <c r="F48" s="37" t="s">
        <v>75</v>
      </c>
      <c r="G48" s="38">
        <v>4</v>
      </c>
      <c r="I48" s="32" t="s">
        <v>650</v>
      </c>
      <c r="J48" s="33" t="s">
        <v>326</v>
      </c>
      <c r="K48" s="9">
        <v>2671</v>
      </c>
      <c r="L48">
        <f t="shared" si="1"/>
        <v>0.2671</v>
      </c>
    </row>
    <row r="49" spans="1:12" x14ac:dyDescent="0.25">
      <c r="A49" s="32" t="s">
        <v>651</v>
      </c>
      <c r="B49" s="33" t="s">
        <v>167</v>
      </c>
      <c r="C49" s="9">
        <v>227</v>
      </c>
      <c r="D49">
        <f t="shared" si="0"/>
        <v>2.2700000000000001E-2</v>
      </c>
      <c r="F49" s="37" t="s">
        <v>577</v>
      </c>
      <c r="G49" s="38">
        <v>2</v>
      </c>
      <c r="I49" s="32" t="s">
        <v>651</v>
      </c>
      <c r="J49" s="33" t="s">
        <v>167</v>
      </c>
      <c r="K49" s="9">
        <v>227</v>
      </c>
      <c r="L49">
        <f t="shared" si="1"/>
        <v>2.2700000000000001E-2</v>
      </c>
    </row>
    <row r="50" spans="1:12" x14ac:dyDescent="0.25">
      <c r="A50" s="32" t="s">
        <v>652</v>
      </c>
      <c r="B50" s="33" t="s">
        <v>317</v>
      </c>
      <c r="C50" s="9">
        <v>1166</v>
      </c>
      <c r="D50">
        <f t="shared" si="0"/>
        <v>0.1166</v>
      </c>
      <c r="F50" s="37" t="s">
        <v>120</v>
      </c>
      <c r="G50" s="38">
        <v>1</v>
      </c>
      <c r="I50" s="32" t="s">
        <v>652</v>
      </c>
      <c r="J50" s="33" t="s">
        <v>317</v>
      </c>
      <c r="K50" s="9">
        <v>1166</v>
      </c>
      <c r="L50">
        <f t="shared" si="1"/>
        <v>0.1166</v>
      </c>
    </row>
    <row r="51" spans="1:12" x14ac:dyDescent="0.25">
      <c r="A51" s="32" t="s">
        <v>653</v>
      </c>
      <c r="B51" s="33" t="s">
        <v>687</v>
      </c>
      <c r="C51" s="9">
        <v>206</v>
      </c>
      <c r="D51">
        <f t="shared" si="0"/>
        <v>2.06E-2</v>
      </c>
      <c r="F51" s="37" t="s">
        <v>174</v>
      </c>
      <c r="G51" s="38">
        <v>2</v>
      </c>
      <c r="I51" s="32" t="s">
        <v>653</v>
      </c>
      <c r="J51" s="33" t="s">
        <v>687</v>
      </c>
      <c r="K51" s="9">
        <v>206</v>
      </c>
      <c r="L51">
        <f t="shared" si="1"/>
        <v>2.06E-2</v>
      </c>
    </row>
    <row r="52" spans="1:12" x14ac:dyDescent="0.25">
      <c r="A52" s="32" t="s">
        <v>654</v>
      </c>
      <c r="B52" s="33" t="s">
        <v>688</v>
      </c>
      <c r="C52" s="9">
        <v>1037</v>
      </c>
      <c r="D52">
        <f t="shared" si="0"/>
        <v>0.1037</v>
      </c>
      <c r="F52" s="37" t="s">
        <v>618</v>
      </c>
      <c r="G52" s="38">
        <v>2</v>
      </c>
      <c r="I52" s="32" t="s">
        <v>654</v>
      </c>
      <c r="J52" s="33" t="s">
        <v>688</v>
      </c>
      <c r="K52" s="9">
        <v>1037</v>
      </c>
      <c r="L52">
        <f t="shared" si="1"/>
        <v>0.1037</v>
      </c>
    </row>
    <row r="53" spans="1:12" x14ac:dyDescent="0.25">
      <c r="A53" s="32" t="s">
        <v>655</v>
      </c>
      <c r="B53" s="33" t="s">
        <v>690</v>
      </c>
      <c r="C53" s="9">
        <v>857</v>
      </c>
      <c r="D53">
        <f t="shared" si="0"/>
        <v>8.5699999999999998E-2</v>
      </c>
      <c r="F53" s="37" t="s">
        <v>684</v>
      </c>
      <c r="G53" s="38">
        <v>1</v>
      </c>
      <c r="I53" s="32" t="s">
        <v>655</v>
      </c>
      <c r="J53" s="33" t="s">
        <v>690</v>
      </c>
      <c r="K53" s="9">
        <v>857</v>
      </c>
      <c r="L53">
        <f t="shared" si="1"/>
        <v>8.5699999999999998E-2</v>
      </c>
    </row>
    <row r="54" spans="1:12" x14ac:dyDescent="0.25">
      <c r="A54" s="32" t="s">
        <v>656</v>
      </c>
      <c r="B54" s="33" t="s">
        <v>691</v>
      </c>
      <c r="C54" s="9">
        <v>864</v>
      </c>
      <c r="D54">
        <f t="shared" si="0"/>
        <v>8.6400000000000005E-2</v>
      </c>
      <c r="F54" s="37" t="s">
        <v>311</v>
      </c>
      <c r="G54" s="38">
        <v>1</v>
      </c>
      <c r="I54" s="32" t="s">
        <v>656</v>
      </c>
      <c r="J54" s="33" t="s">
        <v>691</v>
      </c>
      <c r="K54" s="9">
        <v>864</v>
      </c>
      <c r="L54">
        <f t="shared" si="1"/>
        <v>8.6400000000000005E-2</v>
      </c>
    </row>
    <row r="55" spans="1:12" x14ac:dyDescent="0.25">
      <c r="A55" s="32" t="s">
        <v>657</v>
      </c>
      <c r="B55" s="33" t="s">
        <v>692</v>
      </c>
      <c r="C55" s="9">
        <v>208</v>
      </c>
      <c r="D55">
        <f t="shared" si="0"/>
        <v>2.0799999999999999E-2</v>
      </c>
      <c r="F55" s="37" t="s">
        <v>259</v>
      </c>
      <c r="G55" s="38">
        <v>1</v>
      </c>
      <c r="I55" s="32" t="s">
        <v>657</v>
      </c>
      <c r="J55" s="33" t="s">
        <v>692</v>
      </c>
      <c r="K55" s="9">
        <v>208</v>
      </c>
      <c r="L55">
        <f t="shared" si="1"/>
        <v>2.0799999999999999E-2</v>
      </c>
    </row>
    <row r="56" spans="1:12" x14ac:dyDescent="0.25">
      <c r="A56" s="32" t="s">
        <v>658</v>
      </c>
      <c r="B56" s="33" t="s">
        <v>75</v>
      </c>
      <c r="C56" s="9">
        <v>1117</v>
      </c>
      <c r="D56">
        <f t="shared" si="0"/>
        <v>0.11169999999999999</v>
      </c>
      <c r="F56" s="37" t="s">
        <v>629</v>
      </c>
      <c r="G56" s="38">
        <v>1</v>
      </c>
      <c r="I56" s="32" t="s">
        <v>658</v>
      </c>
      <c r="J56" s="33" t="s">
        <v>75</v>
      </c>
      <c r="K56" s="9">
        <v>1117</v>
      </c>
      <c r="L56">
        <f t="shared" si="1"/>
        <v>0.11169999999999999</v>
      </c>
    </row>
    <row r="57" spans="1:12" x14ac:dyDescent="0.25">
      <c r="A57" s="32" t="s">
        <v>659</v>
      </c>
      <c r="B57" s="33" t="s">
        <v>174</v>
      </c>
      <c r="C57" s="9">
        <v>8536</v>
      </c>
      <c r="D57">
        <f t="shared" si="0"/>
        <v>0.85360000000000003</v>
      </c>
      <c r="F57" s="37" t="s">
        <v>245</v>
      </c>
      <c r="G57" s="38">
        <v>1</v>
      </c>
      <c r="I57" s="32" t="s">
        <v>659</v>
      </c>
      <c r="J57" s="33" t="s">
        <v>174</v>
      </c>
      <c r="K57" s="9">
        <v>8536</v>
      </c>
      <c r="L57">
        <f t="shared" si="1"/>
        <v>0.85360000000000003</v>
      </c>
    </row>
    <row r="58" spans="1:12" x14ac:dyDescent="0.25">
      <c r="A58" s="32" t="s">
        <v>660</v>
      </c>
      <c r="B58" s="33" t="s">
        <v>441</v>
      </c>
      <c r="C58" s="9">
        <v>472</v>
      </c>
      <c r="D58">
        <f t="shared" si="0"/>
        <v>4.7199999999999999E-2</v>
      </c>
      <c r="F58" s="37" t="s">
        <v>134</v>
      </c>
      <c r="G58" s="38">
        <v>2</v>
      </c>
      <c r="I58" s="32" t="s">
        <v>660</v>
      </c>
      <c r="J58" s="33" t="s">
        <v>441</v>
      </c>
      <c r="K58" s="9">
        <v>472</v>
      </c>
      <c r="L58">
        <f t="shared" si="1"/>
        <v>4.7199999999999999E-2</v>
      </c>
    </row>
    <row r="59" spans="1:12" x14ac:dyDescent="0.25">
      <c r="A59" s="32" t="s">
        <v>660</v>
      </c>
      <c r="B59" s="33" t="s">
        <v>450</v>
      </c>
      <c r="C59" s="9">
        <v>127.5</v>
      </c>
      <c r="D59">
        <f t="shared" si="0"/>
        <v>1.2749999999999999E-2</v>
      </c>
      <c r="F59" s="37" t="s">
        <v>187</v>
      </c>
      <c r="G59" s="38">
        <v>1</v>
      </c>
      <c r="I59" s="32" t="s">
        <v>660</v>
      </c>
      <c r="J59" s="33" t="s">
        <v>450</v>
      </c>
      <c r="K59" s="9">
        <v>127.5</v>
      </c>
      <c r="L59">
        <f t="shared" si="1"/>
        <v>1.2749999999999999E-2</v>
      </c>
    </row>
    <row r="60" spans="1:12" x14ac:dyDescent="0.25">
      <c r="A60" s="32" t="s">
        <v>660</v>
      </c>
      <c r="B60" s="33" t="s">
        <v>457</v>
      </c>
      <c r="C60" s="9">
        <v>3289</v>
      </c>
      <c r="D60">
        <f t="shared" si="0"/>
        <v>0.32890000000000003</v>
      </c>
      <c r="F60" s="37" t="s">
        <v>702</v>
      </c>
      <c r="G60" s="38"/>
      <c r="I60" s="32" t="s">
        <v>660</v>
      </c>
      <c r="J60" s="33" t="s">
        <v>457</v>
      </c>
      <c r="K60" s="9">
        <v>3289</v>
      </c>
      <c r="L60">
        <f t="shared" si="1"/>
        <v>0.32890000000000003</v>
      </c>
    </row>
    <row r="61" spans="1:12" x14ac:dyDescent="0.25">
      <c r="A61" s="32" t="s">
        <v>661</v>
      </c>
      <c r="B61" s="34" t="s">
        <v>167</v>
      </c>
      <c r="C61" s="9">
        <v>1079</v>
      </c>
      <c r="D61">
        <f t="shared" si="0"/>
        <v>0.1079</v>
      </c>
      <c r="F61" s="37" t="s">
        <v>703</v>
      </c>
      <c r="G61" s="38">
        <v>91</v>
      </c>
      <c r="I61" s="32" t="s">
        <v>661</v>
      </c>
      <c r="J61" s="34" t="s">
        <v>167</v>
      </c>
      <c r="K61" s="9">
        <v>1079</v>
      </c>
      <c r="L61">
        <f t="shared" si="1"/>
        <v>0.1079</v>
      </c>
    </row>
    <row r="62" spans="1:12" x14ac:dyDescent="0.25">
      <c r="A62" s="32" t="s">
        <v>661</v>
      </c>
      <c r="B62" s="34" t="s">
        <v>473</v>
      </c>
      <c r="C62" s="9">
        <v>2782</v>
      </c>
      <c r="D62">
        <f t="shared" si="0"/>
        <v>0.2782</v>
      </c>
      <c r="I62" s="32" t="s">
        <v>661</v>
      </c>
      <c r="J62" s="34" t="s">
        <v>473</v>
      </c>
      <c r="K62" s="9">
        <v>2782</v>
      </c>
      <c r="L62">
        <f t="shared" si="1"/>
        <v>0.2782</v>
      </c>
    </row>
    <row r="63" spans="1:12" x14ac:dyDescent="0.25">
      <c r="A63" s="32" t="s">
        <v>661</v>
      </c>
      <c r="B63" s="34" t="s">
        <v>134</v>
      </c>
      <c r="C63" s="9">
        <v>981</v>
      </c>
      <c r="D63">
        <f t="shared" si="0"/>
        <v>9.8100000000000007E-2</v>
      </c>
      <c r="I63" s="32" t="s">
        <v>661</v>
      </c>
      <c r="J63" s="34" t="s">
        <v>134</v>
      </c>
      <c r="K63" s="9">
        <v>981</v>
      </c>
      <c r="L63">
        <f t="shared" si="1"/>
        <v>9.8100000000000007E-2</v>
      </c>
    </row>
    <row r="64" spans="1:12" x14ac:dyDescent="0.25">
      <c r="A64" s="32" t="s">
        <v>662</v>
      </c>
      <c r="B64" s="33" t="s">
        <v>167</v>
      </c>
      <c r="C64" s="9">
        <v>1929</v>
      </c>
      <c r="D64">
        <f t="shared" si="0"/>
        <v>0.19289999999999999</v>
      </c>
      <c r="I64" s="32" t="s">
        <v>662</v>
      </c>
      <c r="J64" s="33" t="s">
        <v>167</v>
      </c>
      <c r="K64" s="9">
        <v>1929</v>
      </c>
      <c r="L64">
        <f t="shared" si="1"/>
        <v>0.19289999999999999</v>
      </c>
    </row>
    <row r="65" spans="1:12" x14ac:dyDescent="0.25">
      <c r="A65" s="32" t="s">
        <v>662</v>
      </c>
      <c r="B65" s="33" t="s">
        <v>493</v>
      </c>
      <c r="C65" s="9">
        <v>949</v>
      </c>
      <c r="D65">
        <f t="shared" si="0"/>
        <v>9.4899999999999998E-2</v>
      </c>
      <c r="I65" s="32" t="s">
        <v>662</v>
      </c>
      <c r="J65" s="33" t="s">
        <v>493</v>
      </c>
      <c r="K65" s="9">
        <v>949</v>
      </c>
      <c r="L65">
        <f t="shared" si="1"/>
        <v>9.4899999999999998E-2</v>
      </c>
    </row>
    <row r="66" spans="1:12" x14ac:dyDescent="0.25">
      <c r="A66" s="32" t="s">
        <v>663</v>
      </c>
      <c r="B66" s="33" t="s">
        <v>499</v>
      </c>
      <c r="C66" s="9">
        <v>1133</v>
      </c>
      <c r="D66">
        <f t="shared" si="0"/>
        <v>0.1133</v>
      </c>
      <c r="I66" s="32" t="s">
        <v>663</v>
      </c>
      <c r="J66" s="33" t="s">
        <v>499</v>
      </c>
      <c r="K66" s="9">
        <v>1133</v>
      </c>
      <c r="L66">
        <f t="shared" si="1"/>
        <v>0.1133</v>
      </c>
    </row>
    <row r="67" spans="1:12" x14ac:dyDescent="0.25">
      <c r="A67" s="32" t="s">
        <v>663</v>
      </c>
      <c r="B67" s="33" t="s">
        <v>499</v>
      </c>
      <c r="C67" s="9">
        <v>1123</v>
      </c>
      <c r="D67">
        <f t="shared" ref="D67:D92" si="2">C67/10000</f>
        <v>0.1123</v>
      </c>
      <c r="I67" s="32" t="s">
        <v>663</v>
      </c>
      <c r="J67" s="33" t="s">
        <v>499</v>
      </c>
      <c r="K67" s="9">
        <v>1123</v>
      </c>
      <c r="L67">
        <f t="shared" ref="L67:L92" si="3">K67/10000</f>
        <v>0.1123</v>
      </c>
    </row>
    <row r="68" spans="1:12" x14ac:dyDescent="0.25">
      <c r="A68" s="32" t="s">
        <v>664</v>
      </c>
      <c r="B68" s="33" t="s">
        <v>694</v>
      </c>
      <c r="C68" s="9">
        <v>200</v>
      </c>
      <c r="D68">
        <f t="shared" si="2"/>
        <v>0.02</v>
      </c>
      <c r="I68" s="32" t="s">
        <v>664</v>
      </c>
      <c r="J68" s="33" t="s">
        <v>694</v>
      </c>
      <c r="K68" s="9">
        <v>200</v>
      </c>
      <c r="L68">
        <f t="shared" si="3"/>
        <v>0.02</v>
      </c>
    </row>
    <row r="69" spans="1:12" x14ac:dyDescent="0.25">
      <c r="A69" s="32" t="s">
        <v>664</v>
      </c>
      <c r="B69" s="33" t="s">
        <v>694</v>
      </c>
      <c r="C69" s="9">
        <v>200</v>
      </c>
      <c r="D69">
        <f t="shared" si="2"/>
        <v>0.02</v>
      </c>
      <c r="I69" s="32" t="s">
        <v>664</v>
      </c>
      <c r="J69" s="33" t="s">
        <v>694</v>
      </c>
      <c r="K69" s="9">
        <v>200</v>
      </c>
      <c r="L69">
        <f t="shared" si="3"/>
        <v>0.02</v>
      </c>
    </row>
    <row r="70" spans="1:12" x14ac:dyDescent="0.25">
      <c r="A70" s="32" t="s">
        <v>664</v>
      </c>
      <c r="B70" s="33" t="s">
        <v>695</v>
      </c>
      <c r="C70" s="9">
        <v>1600</v>
      </c>
      <c r="D70">
        <f t="shared" si="2"/>
        <v>0.16</v>
      </c>
      <c r="I70" s="32" t="s">
        <v>664</v>
      </c>
      <c r="J70" s="33" t="s">
        <v>695</v>
      </c>
      <c r="K70" s="9">
        <v>1600</v>
      </c>
      <c r="L70">
        <f t="shared" si="3"/>
        <v>0.16</v>
      </c>
    </row>
    <row r="71" spans="1:12" x14ac:dyDescent="0.25">
      <c r="A71" s="32" t="s">
        <v>665</v>
      </c>
      <c r="B71" s="33" t="s">
        <v>530</v>
      </c>
      <c r="C71" s="9">
        <v>224</v>
      </c>
      <c r="D71">
        <f t="shared" si="2"/>
        <v>2.24E-2</v>
      </c>
      <c r="I71" s="32" t="s">
        <v>665</v>
      </c>
      <c r="J71" s="33" t="s">
        <v>530</v>
      </c>
      <c r="K71" s="9">
        <v>224</v>
      </c>
      <c r="L71">
        <f t="shared" si="3"/>
        <v>2.24E-2</v>
      </c>
    </row>
    <row r="72" spans="1:12" x14ac:dyDescent="0.25">
      <c r="A72" s="32" t="s">
        <v>665</v>
      </c>
      <c r="B72" s="33" t="s">
        <v>79</v>
      </c>
      <c r="C72" s="9">
        <v>403</v>
      </c>
      <c r="D72">
        <f t="shared" si="2"/>
        <v>4.0300000000000002E-2</v>
      </c>
      <c r="I72" s="32" t="s">
        <v>665</v>
      </c>
      <c r="J72" s="33" t="s">
        <v>79</v>
      </c>
      <c r="K72" s="9">
        <v>403</v>
      </c>
      <c r="L72">
        <f t="shared" si="3"/>
        <v>4.0300000000000002E-2</v>
      </c>
    </row>
    <row r="73" spans="1:12" x14ac:dyDescent="0.25">
      <c r="A73" s="32" t="s">
        <v>665</v>
      </c>
      <c r="B73" s="33" t="s">
        <v>79</v>
      </c>
      <c r="C73" s="9">
        <v>600</v>
      </c>
      <c r="D73">
        <f t="shared" si="2"/>
        <v>0.06</v>
      </c>
      <c r="I73" s="32" t="s">
        <v>665</v>
      </c>
      <c r="J73" s="33" t="s">
        <v>79</v>
      </c>
      <c r="K73" s="9">
        <v>600</v>
      </c>
      <c r="L73">
        <f t="shared" si="3"/>
        <v>0.06</v>
      </c>
    </row>
    <row r="74" spans="1:12" x14ac:dyDescent="0.25">
      <c r="A74" s="32" t="s">
        <v>666</v>
      </c>
      <c r="B74" s="33" t="s">
        <v>79</v>
      </c>
      <c r="C74" s="9">
        <v>572</v>
      </c>
      <c r="D74">
        <f t="shared" si="2"/>
        <v>5.7200000000000001E-2</v>
      </c>
      <c r="I74" s="32" t="s">
        <v>666</v>
      </c>
      <c r="J74" s="33" t="s">
        <v>79</v>
      </c>
      <c r="K74" s="9">
        <v>572</v>
      </c>
      <c r="L74">
        <f t="shared" si="3"/>
        <v>5.7200000000000001E-2</v>
      </c>
    </row>
    <row r="75" spans="1:12" x14ac:dyDescent="0.25">
      <c r="A75" s="32" t="s">
        <v>666</v>
      </c>
      <c r="B75" s="33" t="s">
        <v>542</v>
      </c>
      <c r="C75" s="9">
        <v>380</v>
      </c>
      <c r="D75">
        <f t="shared" si="2"/>
        <v>3.7999999999999999E-2</v>
      </c>
      <c r="I75" s="32" t="s">
        <v>666</v>
      </c>
      <c r="J75" s="33" t="s">
        <v>542</v>
      </c>
      <c r="K75" s="9">
        <v>380</v>
      </c>
      <c r="L75">
        <f t="shared" si="3"/>
        <v>3.7999999999999999E-2</v>
      </c>
    </row>
    <row r="76" spans="1:12" x14ac:dyDescent="0.25">
      <c r="A76" s="32" t="s">
        <v>667</v>
      </c>
      <c r="B76" s="33" t="s">
        <v>79</v>
      </c>
      <c r="C76" s="9">
        <v>315</v>
      </c>
      <c r="D76">
        <f t="shared" si="2"/>
        <v>3.15E-2</v>
      </c>
      <c r="I76" s="32" t="s">
        <v>667</v>
      </c>
      <c r="J76" s="33" t="s">
        <v>79</v>
      </c>
      <c r="K76" s="9">
        <v>315</v>
      </c>
      <c r="L76">
        <f t="shared" si="3"/>
        <v>3.15E-2</v>
      </c>
    </row>
    <row r="77" spans="1:12" x14ac:dyDescent="0.25">
      <c r="A77" s="32" t="s">
        <v>667</v>
      </c>
      <c r="B77" s="33" t="s">
        <v>547</v>
      </c>
      <c r="C77" s="9">
        <v>1697</v>
      </c>
      <c r="D77">
        <f t="shared" si="2"/>
        <v>0.16969999999999999</v>
      </c>
      <c r="I77" s="32" t="s">
        <v>667</v>
      </c>
      <c r="J77" s="33" t="s">
        <v>547</v>
      </c>
      <c r="K77" s="9">
        <v>1697</v>
      </c>
      <c r="L77">
        <f t="shared" si="3"/>
        <v>0.16969999999999999</v>
      </c>
    </row>
    <row r="78" spans="1:12" x14ac:dyDescent="0.25">
      <c r="A78" s="32" t="s">
        <v>668</v>
      </c>
      <c r="B78" s="33" t="s">
        <v>167</v>
      </c>
      <c r="C78" s="9">
        <v>400</v>
      </c>
      <c r="D78">
        <f t="shared" si="2"/>
        <v>0.04</v>
      </c>
      <c r="I78" s="32" t="s">
        <v>668</v>
      </c>
      <c r="J78" s="33" t="s">
        <v>167</v>
      </c>
      <c r="K78" s="9">
        <v>400</v>
      </c>
      <c r="L78">
        <f t="shared" si="3"/>
        <v>0.04</v>
      </c>
    </row>
    <row r="79" spans="1:12" x14ac:dyDescent="0.25">
      <c r="A79" s="32" t="s">
        <v>669</v>
      </c>
      <c r="B79" s="33" t="s">
        <v>167</v>
      </c>
      <c r="C79" s="9">
        <v>340</v>
      </c>
      <c r="D79">
        <f t="shared" si="2"/>
        <v>3.4000000000000002E-2</v>
      </c>
      <c r="I79" s="32" t="s">
        <v>669</v>
      </c>
      <c r="J79" s="33" t="s">
        <v>167</v>
      </c>
      <c r="K79" s="9">
        <v>340</v>
      </c>
      <c r="L79">
        <f t="shared" si="3"/>
        <v>3.4000000000000002E-2</v>
      </c>
    </row>
    <row r="80" spans="1:12" x14ac:dyDescent="0.25">
      <c r="A80" s="32" t="s">
        <v>670</v>
      </c>
      <c r="B80" s="33" t="s">
        <v>564</v>
      </c>
      <c r="C80" s="9">
        <v>757</v>
      </c>
      <c r="D80">
        <f t="shared" si="2"/>
        <v>7.5700000000000003E-2</v>
      </c>
      <c r="I80" s="32" t="s">
        <v>670</v>
      </c>
      <c r="J80" s="33" t="s">
        <v>564</v>
      </c>
      <c r="K80" s="9">
        <v>757</v>
      </c>
      <c r="L80">
        <f t="shared" si="3"/>
        <v>7.5700000000000003E-2</v>
      </c>
    </row>
    <row r="81" spans="1:12" x14ac:dyDescent="0.25">
      <c r="A81" s="32" t="s">
        <v>670</v>
      </c>
      <c r="B81" s="33" t="s">
        <v>243</v>
      </c>
      <c r="C81" s="9">
        <v>1015</v>
      </c>
      <c r="D81">
        <f t="shared" si="2"/>
        <v>0.10150000000000001</v>
      </c>
      <c r="I81" s="32" t="s">
        <v>670</v>
      </c>
      <c r="J81" s="33" t="s">
        <v>243</v>
      </c>
      <c r="K81" s="9">
        <v>1015</v>
      </c>
      <c r="L81">
        <f t="shared" si="3"/>
        <v>0.10150000000000001</v>
      </c>
    </row>
    <row r="82" spans="1:12" x14ac:dyDescent="0.25">
      <c r="A82" s="32" t="s">
        <v>671</v>
      </c>
      <c r="B82" s="33" t="s">
        <v>577</v>
      </c>
      <c r="C82" s="9">
        <v>1756</v>
      </c>
      <c r="D82">
        <f t="shared" si="2"/>
        <v>0.17560000000000001</v>
      </c>
      <c r="I82" s="32" t="s">
        <v>671</v>
      </c>
      <c r="J82" s="33" t="s">
        <v>577</v>
      </c>
      <c r="K82" s="9">
        <v>1756</v>
      </c>
      <c r="L82">
        <f t="shared" si="3"/>
        <v>0.17560000000000001</v>
      </c>
    </row>
    <row r="83" spans="1:12" x14ac:dyDescent="0.25">
      <c r="A83" s="32" t="s">
        <v>672</v>
      </c>
      <c r="B83" s="33" t="s">
        <v>577</v>
      </c>
      <c r="C83" s="9">
        <v>78</v>
      </c>
      <c r="D83">
        <f t="shared" si="2"/>
        <v>7.7999999999999996E-3</v>
      </c>
      <c r="I83" s="32" t="s">
        <v>672</v>
      </c>
      <c r="J83" s="33" t="s">
        <v>577</v>
      </c>
      <c r="K83" s="9">
        <v>78</v>
      </c>
      <c r="L83">
        <f t="shared" si="3"/>
        <v>7.7999999999999996E-3</v>
      </c>
    </row>
    <row r="84" spans="1:12" x14ac:dyDescent="0.25">
      <c r="A84" s="32" t="s">
        <v>673</v>
      </c>
      <c r="B84" s="33" t="s">
        <v>564</v>
      </c>
      <c r="C84" s="9">
        <v>340</v>
      </c>
      <c r="D84">
        <f t="shared" si="2"/>
        <v>3.4000000000000002E-2</v>
      </c>
      <c r="I84" s="32" t="s">
        <v>673</v>
      </c>
      <c r="J84" s="33" t="s">
        <v>564</v>
      </c>
      <c r="K84" s="9">
        <v>340</v>
      </c>
      <c r="L84">
        <f t="shared" si="3"/>
        <v>3.4000000000000002E-2</v>
      </c>
    </row>
    <row r="85" spans="1:12" x14ac:dyDescent="0.25">
      <c r="A85" s="32" t="s">
        <v>673</v>
      </c>
      <c r="B85" s="33" t="s">
        <v>599</v>
      </c>
      <c r="C85" s="9">
        <v>508</v>
      </c>
      <c r="D85">
        <f t="shared" si="2"/>
        <v>5.0799999999999998E-2</v>
      </c>
      <c r="I85" s="32" t="s">
        <v>673</v>
      </c>
      <c r="J85" s="33" t="s">
        <v>599</v>
      </c>
      <c r="K85" s="9">
        <v>508</v>
      </c>
      <c r="L85">
        <f t="shared" si="3"/>
        <v>5.0799999999999998E-2</v>
      </c>
    </row>
    <row r="86" spans="1:12" x14ac:dyDescent="0.25">
      <c r="A86" s="32" t="s">
        <v>674</v>
      </c>
      <c r="B86" s="33" t="s">
        <v>607</v>
      </c>
      <c r="C86" s="9">
        <v>1523</v>
      </c>
      <c r="D86">
        <f t="shared" si="2"/>
        <v>0.15229999999999999</v>
      </c>
      <c r="I86" s="32" t="s">
        <v>674</v>
      </c>
      <c r="J86" s="33" t="s">
        <v>607</v>
      </c>
      <c r="K86" s="9">
        <v>1523</v>
      </c>
      <c r="L86">
        <f t="shared" si="3"/>
        <v>0.15229999999999999</v>
      </c>
    </row>
    <row r="87" spans="1:12" x14ac:dyDescent="0.25">
      <c r="A87" s="32" t="s">
        <v>674</v>
      </c>
      <c r="B87" s="33" t="s">
        <v>156</v>
      </c>
      <c r="C87" s="9">
        <v>875</v>
      </c>
      <c r="D87">
        <f t="shared" si="2"/>
        <v>8.7499999999999994E-2</v>
      </c>
      <c r="I87" s="32" t="s">
        <v>674</v>
      </c>
      <c r="J87" s="33" t="s">
        <v>156</v>
      </c>
      <c r="K87" s="9">
        <v>875</v>
      </c>
      <c r="L87">
        <f t="shared" si="3"/>
        <v>8.7499999999999994E-2</v>
      </c>
    </row>
    <row r="88" spans="1:12" x14ac:dyDescent="0.25">
      <c r="A88" s="32" t="s">
        <v>675</v>
      </c>
      <c r="B88" s="33" t="s">
        <v>618</v>
      </c>
      <c r="C88" s="9">
        <v>328</v>
      </c>
      <c r="D88">
        <f t="shared" si="2"/>
        <v>3.2800000000000003E-2</v>
      </c>
      <c r="I88" s="32" t="s">
        <v>675</v>
      </c>
      <c r="J88" s="33" t="s">
        <v>618</v>
      </c>
      <c r="K88" s="9">
        <v>328</v>
      </c>
      <c r="L88">
        <f t="shared" si="3"/>
        <v>3.2800000000000003E-2</v>
      </c>
    </row>
    <row r="89" spans="1:12" x14ac:dyDescent="0.25">
      <c r="A89" s="32" t="s">
        <v>675</v>
      </c>
      <c r="B89" s="33" t="s">
        <v>618</v>
      </c>
      <c r="C89" s="9">
        <v>1307</v>
      </c>
      <c r="D89">
        <f t="shared" si="2"/>
        <v>0.13070000000000001</v>
      </c>
      <c r="I89" s="32" t="s">
        <v>675</v>
      </c>
      <c r="J89" s="33" t="s">
        <v>618</v>
      </c>
      <c r="K89" s="9">
        <v>1307</v>
      </c>
      <c r="L89">
        <f t="shared" si="3"/>
        <v>0.13070000000000001</v>
      </c>
    </row>
    <row r="90" spans="1:12" x14ac:dyDescent="0.25">
      <c r="A90" s="32" t="s">
        <v>676</v>
      </c>
      <c r="B90" s="33" t="s">
        <v>156</v>
      </c>
      <c r="C90" s="9">
        <v>360</v>
      </c>
      <c r="D90">
        <f t="shared" si="2"/>
        <v>3.5999999999999997E-2</v>
      </c>
      <c r="I90" s="32" t="s">
        <v>676</v>
      </c>
      <c r="J90" s="33" t="s">
        <v>156</v>
      </c>
      <c r="K90" s="9">
        <v>360</v>
      </c>
      <c r="L90">
        <f t="shared" si="3"/>
        <v>3.5999999999999997E-2</v>
      </c>
    </row>
    <row r="91" spans="1:12" x14ac:dyDescent="0.25">
      <c r="A91" s="32" t="s">
        <v>676</v>
      </c>
      <c r="B91" s="33" t="s">
        <v>156</v>
      </c>
      <c r="C91" s="9">
        <v>362</v>
      </c>
      <c r="D91">
        <f t="shared" si="2"/>
        <v>3.6200000000000003E-2</v>
      </c>
      <c r="I91" s="32" t="s">
        <v>676</v>
      </c>
      <c r="J91" s="33" t="s">
        <v>156</v>
      </c>
      <c r="K91" s="9">
        <v>362</v>
      </c>
      <c r="L91">
        <f t="shared" si="3"/>
        <v>3.6200000000000003E-2</v>
      </c>
    </row>
    <row r="92" spans="1:12" x14ac:dyDescent="0.25">
      <c r="A92" s="32" t="s">
        <v>676</v>
      </c>
      <c r="B92" s="33" t="s">
        <v>629</v>
      </c>
      <c r="C92" s="9">
        <v>356</v>
      </c>
      <c r="D92">
        <f t="shared" si="2"/>
        <v>3.56E-2</v>
      </c>
      <c r="I92" s="32" t="s">
        <v>676</v>
      </c>
      <c r="J92" s="33" t="s">
        <v>629</v>
      </c>
      <c r="K92" s="9">
        <v>356</v>
      </c>
      <c r="L92">
        <f t="shared" si="3"/>
        <v>3.56E-2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workbookViewId="0">
      <selection activeCell="K27" sqref="K27"/>
    </sheetView>
  </sheetViews>
  <sheetFormatPr defaultRowHeight="15" x14ac:dyDescent="0.25"/>
  <cols>
    <col min="1" max="4" width="12.28515625" style="32" customWidth="1"/>
    <col min="5" max="5" width="12.42578125" style="33" customWidth="1"/>
    <col min="6" max="6" width="13.5703125" style="9" customWidth="1"/>
    <col min="9" max="9" width="22.140625" style="33" customWidth="1"/>
    <col min="10" max="10" width="9.42578125" style="50" customWidth="1"/>
    <col min="11" max="11" width="20.7109375" bestFit="1" customWidth="1"/>
    <col min="14" max="14" width="22.28515625" customWidth="1"/>
    <col min="15" max="15" width="20.7109375" bestFit="1" customWidth="1"/>
  </cols>
  <sheetData>
    <row r="1" spans="1:15" ht="30" x14ac:dyDescent="0.25">
      <c r="A1" s="31" t="s">
        <v>14</v>
      </c>
      <c r="B1" s="31" t="s">
        <v>718</v>
      </c>
      <c r="C1" s="31" t="s">
        <v>677</v>
      </c>
      <c r="D1" s="31" t="s">
        <v>719</v>
      </c>
      <c r="E1" s="31" t="s">
        <v>18</v>
      </c>
      <c r="F1" s="11" t="s">
        <v>699</v>
      </c>
      <c r="G1" s="35" t="s">
        <v>700</v>
      </c>
      <c r="I1" s="31" t="s">
        <v>768</v>
      </c>
      <c r="J1" s="54" t="s">
        <v>700</v>
      </c>
    </row>
    <row r="2" spans="1:15" x14ac:dyDescent="0.25">
      <c r="A2" s="32" t="s">
        <v>630</v>
      </c>
      <c r="E2" s="33" t="s">
        <v>710</v>
      </c>
      <c r="F2" s="9">
        <v>1133</v>
      </c>
      <c r="G2">
        <f>F2/10000</f>
        <v>0.1133</v>
      </c>
      <c r="I2" s="33" t="s">
        <v>767</v>
      </c>
      <c r="J2" s="50">
        <v>0.1133</v>
      </c>
      <c r="N2" s="36" t="s">
        <v>701</v>
      </c>
      <c r="O2" t="s">
        <v>704</v>
      </c>
    </row>
    <row r="3" spans="1:15" x14ac:dyDescent="0.25">
      <c r="A3" s="32" t="s">
        <v>630</v>
      </c>
      <c r="E3" s="33" t="s">
        <v>706</v>
      </c>
      <c r="F3" s="9">
        <v>508</v>
      </c>
      <c r="G3">
        <f t="shared" ref="G3:G66" si="0">F3/10000</f>
        <v>5.0799999999999998E-2</v>
      </c>
      <c r="I3" s="33" t="s">
        <v>767</v>
      </c>
      <c r="J3" s="50">
        <v>5.0799999999999998E-2</v>
      </c>
      <c r="K3" s="38"/>
      <c r="N3" s="37" t="s">
        <v>713</v>
      </c>
      <c r="O3" s="38">
        <v>16</v>
      </c>
    </row>
    <row r="4" spans="1:15" x14ac:dyDescent="0.25">
      <c r="A4" s="32" t="s">
        <v>630</v>
      </c>
      <c r="E4" s="33" t="s">
        <v>707</v>
      </c>
      <c r="F4" s="9">
        <v>1799</v>
      </c>
      <c r="G4">
        <f t="shared" si="0"/>
        <v>0.1799</v>
      </c>
      <c r="I4" s="33" t="s">
        <v>767</v>
      </c>
      <c r="J4" s="50">
        <v>0.1799</v>
      </c>
      <c r="K4" s="38"/>
      <c r="N4" s="37" t="s">
        <v>710</v>
      </c>
      <c r="O4" s="38">
        <v>8</v>
      </c>
    </row>
    <row r="5" spans="1:15" x14ac:dyDescent="0.25">
      <c r="A5" s="32" t="s">
        <v>631</v>
      </c>
      <c r="E5" s="33" t="s">
        <v>707</v>
      </c>
      <c r="F5" s="9">
        <v>876</v>
      </c>
      <c r="G5">
        <f t="shared" si="0"/>
        <v>8.7599999999999997E-2</v>
      </c>
      <c r="I5" s="33" t="s">
        <v>767</v>
      </c>
      <c r="J5" s="50">
        <v>8.7599999999999997E-2</v>
      </c>
      <c r="K5" s="38"/>
      <c r="N5" s="37" t="s">
        <v>711</v>
      </c>
      <c r="O5" s="38">
        <v>2</v>
      </c>
    </row>
    <row r="6" spans="1:15" x14ac:dyDescent="0.25">
      <c r="A6" s="32" t="s">
        <v>632</v>
      </c>
      <c r="E6" s="33" t="s">
        <v>707</v>
      </c>
      <c r="F6" s="9">
        <v>2043</v>
      </c>
      <c r="G6">
        <f t="shared" si="0"/>
        <v>0.20430000000000001</v>
      </c>
      <c r="I6" s="33" t="s">
        <v>767</v>
      </c>
      <c r="J6" s="50">
        <v>0.20430000000000001</v>
      </c>
      <c r="K6" s="38"/>
      <c r="N6" s="37" t="s">
        <v>705</v>
      </c>
      <c r="O6" s="38">
        <v>1</v>
      </c>
    </row>
    <row r="7" spans="1:15" x14ac:dyDescent="0.25">
      <c r="A7" s="32" t="s">
        <v>632</v>
      </c>
      <c r="E7" s="33" t="s">
        <v>707</v>
      </c>
      <c r="F7" s="9">
        <v>319</v>
      </c>
      <c r="G7">
        <f t="shared" si="0"/>
        <v>3.1899999999999998E-2</v>
      </c>
      <c r="I7" s="33" t="s">
        <v>767</v>
      </c>
      <c r="J7" s="50">
        <v>3.1899999999999998E-2</v>
      </c>
      <c r="K7" s="38"/>
      <c r="N7" s="37" t="s">
        <v>707</v>
      </c>
      <c r="O7" s="38">
        <v>20</v>
      </c>
    </row>
    <row r="8" spans="1:15" x14ac:dyDescent="0.25">
      <c r="A8" s="32" t="s">
        <v>632</v>
      </c>
      <c r="E8" s="33" t="s">
        <v>707</v>
      </c>
      <c r="F8" s="9">
        <v>695</v>
      </c>
      <c r="G8">
        <f t="shared" si="0"/>
        <v>6.9500000000000006E-2</v>
      </c>
      <c r="I8" s="33" t="s">
        <v>767</v>
      </c>
      <c r="J8" s="50">
        <v>6.9500000000000006E-2</v>
      </c>
      <c r="K8" s="38"/>
      <c r="N8" s="37" t="s">
        <v>160</v>
      </c>
      <c r="O8" s="38">
        <v>3</v>
      </c>
    </row>
    <row r="9" spans="1:15" x14ac:dyDescent="0.25">
      <c r="A9" s="32" t="s">
        <v>679</v>
      </c>
      <c r="E9" s="33" t="s">
        <v>705</v>
      </c>
      <c r="F9" s="9">
        <v>586</v>
      </c>
      <c r="G9">
        <f t="shared" si="0"/>
        <v>5.8599999999999999E-2</v>
      </c>
      <c r="I9" s="33" t="s">
        <v>705</v>
      </c>
      <c r="J9" s="50">
        <v>5.8599999999999999E-2</v>
      </c>
      <c r="K9" s="38"/>
      <c r="N9" s="37" t="s">
        <v>706</v>
      </c>
      <c r="O9" s="38">
        <v>25</v>
      </c>
    </row>
    <row r="10" spans="1:15" x14ac:dyDescent="0.25">
      <c r="A10" s="32" t="s">
        <v>679</v>
      </c>
      <c r="E10" s="33" t="s">
        <v>710</v>
      </c>
      <c r="F10" s="9">
        <v>745</v>
      </c>
      <c r="G10">
        <f t="shared" si="0"/>
        <v>7.4499999999999997E-2</v>
      </c>
      <c r="I10" s="33" t="s">
        <v>767</v>
      </c>
      <c r="J10" s="50">
        <v>7.4499999999999997E-2</v>
      </c>
      <c r="K10" s="38"/>
      <c r="N10" s="37" t="s">
        <v>708</v>
      </c>
      <c r="O10" s="38">
        <v>5</v>
      </c>
    </row>
    <row r="11" spans="1:15" x14ac:dyDescent="0.25">
      <c r="A11" s="32" t="s">
        <v>679</v>
      </c>
      <c r="E11" s="33" t="s">
        <v>713</v>
      </c>
      <c r="F11" s="9">
        <v>548</v>
      </c>
      <c r="G11">
        <f t="shared" si="0"/>
        <v>5.4800000000000001E-2</v>
      </c>
      <c r="I11" s="33" t="s">
        <v>713</v>
      </c>
      <c r="J11" s="50">
        <v>5.4800000000000001E-2</v>
      </c>
      <c r="K11" s="38"/>
      <c r="N11" s="37" t="s">
        <v>709</v>
      </c>
      <c r="O11" s="38">
        <v>2</v>
      </c>
    </row>
    <row r="12" spans="1:15" x14ac:dyDescent="0.25">
      <c r="A12" s="32" t="s">
        <v>633</v>
      </c>
      <c r="E12" s="33" t="s">
        <v>707</v>
      </c>
      <c r="F12" s="9">
        <v>360</v>
      </c>
      <c r="G12">
        <f t="shared" si="0"/>
        <v>3.5999999999999997E-2</v>
      </c>
      <c r="I12" s="33" t="s">
        <v>767</v>
      </c>
      <c r="J12" s="50">
        <v>3.5999999999999997E-2</v>
      </c>
      <c r="K12" s="38"/>
      <c r="N12" s="37" t="s">
        <v>712</v>
      </c>
      <c r="O12" s="38">
        <v>3</v>
      </c>
    </row>
    <row r="13" spans="1:15" x14ac:dyDescent="0.25">
      <c r="A13" s="32" t="s">
        <v>633</v>
      </c>
      <c r="E13" s="33" t="s">
        <v>708</v>
      </c>
      <c r="F13" s="9">
        <v>772</v>
      </c>
      <c r="G13">
        <f t="shared" si="0"/>
        <v>7.7200000000000005E-2</v>
      </c>
      <c r="I13" s="33" t="s">
        <v>769</v>
      </c>
      <c r="J13" s="50">
        <v>7.7200000000000005E-2</v>
      </c>
      <c r="K13" s="38"/>
      <c r="N13" s="37" t="s">
        <v>702</v>
      </c>
      <c r="O13" s="38"/>
    </row>
    <row r="14" spans="1:15" x14ac:dyDescent="0.25">
      <c r="A14" s="32" t="s">
        <v>634</v>
      </c>
      <c r="E14" s="33" t="s">
        <v>706</v>
      </c>
      <c r="F14" s="9">
        <v>736</v>
      </c>
      <c r="G14">
        <f t="shared" si="0"/>
        <v>7.3599999999999999E-2</v>
      </c>
      <c r="I14" s="33" t="s">
        <v>706</v>
      </c>
      <c r="J14" s="50">
        <v>7.3599999999999999E-2</v>
      </c>
      <c r="K14" s="38"/>
      <c r="N14" s="37" t="s">
        <v>717</v>
      </c>
      <c r="O14" s="38">
        <v>6</v>
      </c>
    </row>
    <row r="15" spans="1:15" x14ac:dyDescent="0.25">
      <c r="A15" s="32" t="s">
        <v>634</v>
      </c>
      <c r="E15" s="33" t="s">
        <v>160</v>
      </c>
      <c r="F15" s="9">
        <v>240</v>
      </c>
      <c r="G15">
        <f t="shared" si="0"/>
        <v>2.4E-2</v>
      </c>
      <c r="I15" s="33" t="s">
        <v>160</v>
      </c>
      <c r="J15" s="50">
        <v>2.4E-2</v>
      </c>
      <c r="K15" s="38"/>
      <c r="N15" s="37" t="s">
        <v>703</v>
      </c>
      <c r="O15" s="38">
        <v>91</v>
      </c>
    </row>
    <row r="16" spans="1:15" x14ac:dyDescent="0.25">
      <c r="A16" s="32" t="s">
        <v>634</v>
      </c>
      <c r="E16" s="33" t="s">
        <v>707</v>
      </c>
      <c r="F16" s="9">
        <v>1140</v>
      </c>
      <c r="G16">
        <f t="shared" si="0"/>
        <v>0.114</v>
      </c>
      <c r="I16" s="33" t="s">
        <v>767</v>
      </c>
      <c r="J16" s="50">
        <v>0.114</v>
      </c>
      <c r="K16" s="38"/>
    </row>
    <row r="17" spans="1:15" x14ac:dyDescent="0.25">
      <c r="A17" s="32" t="s">
        <v>634</v>
      </c>
      <c r="E17" s="33" t="s">
        <v>712</v>
      </c>
      <c r="F17" s="9">
        <v>1326</v>
      </c>
      <c r="G17">
        <f t="shared" si="0"/>
        <v>0.1326</v>
      </c>
      <c r="I17" s="33" t="s">
        <v>712</v>
      </c>
      <c r="J17" s="50">
        <v>0.1326</v>
      </c>
      <c r="K17" s="38"/>
    </row>
    <row r="18" spans="1:15" x14ac:dyDescent="0.25">
      <c r="A18" s="32" t="s">
        <v>635</v>
      </c>
      <c r="E18" s="33" t="s">
        <v>706</v>
      </c>
      <c r="F18" s="9">
        <v>1145</v>
      </c>
      <c r="G18">
        <f t="shared" si="0"/>
        <v>0.1145</v>
      </c>
      <c r="I18" s="33" t="s">
        <v>767</v>
      </c>
      <c r="J18" s="50">
        <v>0.1145</v>
      </c>
      <c r="K18" s="38"/>
    </row>
    <row r="19" spans="1:15" x14ac:dyDescent="0.25">
      <c r="A19" s="32" t="s">
        <v>635</v>
      </c>
      <c r="E19" s="33" t="s">
        <v>706</v>
      </c>
      <c r="F19" s="9">
        <v>816</v>
      </c>
      <c r="G19">
        <f t="shared" si="0"/>
        <v>8.1600000000000006E-2</v>
      </c>
      <c r="I19" s="33" t="s">
        <v>767</v>
      </c>
      <c r="J19" s="50">
        <v>8.1600000000000006E-2</v>
      </c>
      <c r="K19" s="38"/>
    </row>
    <row r="20" spans="1:15" x14ac:dyDescent="0.25">
      <c r="A20" s="32" t="s">
        <v>636</v>
      </c>
      <c r="E20" s="33" t="s">
        <v>160</v>
      </c>
      <c r="F20" s="9">
        <v>873</v>
      </c>
      <c r="G20">
        <f t="shared" si="0"/>
        <v>8.7300000000000003E-2</v>
      </c>
      <c r="I20" s="33" t="s">
        <v>160</v>
      </c>
      <c r="J20" s="50">
        <v>8.7300000000000003E-2</v>
      </c>
      <c r="K20" s="38"/>
      <c r="O20" s="38"/>
    </row>
    <row r="21" spans="1:15" x14ac:dyDescent="0.25">
      <c r="A21" s="32" t="s">
        <v>636</v>
      </c>
      <c r="E21" s="33" t="s">
        <v>706</v>
      </c>
      <c r="F21" s="9">
        <v>201</v>
      </c>
      <c r="G21">
        <f t="shared" si="0"/>
        <v>2.01E-2</v>
      </c>
      <c r="I21" s="33" t="s">
        <v>767</v>
      </c>
      <c r="J21" s="50">
        <v>2.01E-2</v>
      </c>
      <c r="K21" s="38"/>
      <c r="O21" s="38"/>
    </row>
    <row r="22" spans="1:15" x14ac:dyDescent="0.25">
      <c r="A22" s="32" t="s">
        <v>636</v>
      </c>
      <c r="E22" s="33" t="s">
        <v>713</v>
      </c>
      <c r="F22" s="9">
        <v>134</v>
      </c>
      <c r="G22">
        <f t="shared" si="0"/>
        <v>1.34E-2</v>
      </c>
      <c r="I22" s="33" t="s">
        <v>713</v>
      </c>
      <c r="J22" s="50">
        <v>1.34E-2</v>
      </c>
      <c r="K22" s="38"/>
      <c r="O22" s="38"/>
    </row>
    <row r="23" spans="1:15" x14ac:dyDescent="0.25">
      <c r="A23" s="32" t="s">
        <v>636</v>
      </c>
      <c r="E23" s="33" t="s">
        <v>160</v>
      </c>
      <c r="F23" s="9">
        <v>302</v>
      </c>
      <c r="G23">
        <f t="shared" si="0"/>
        <v>3.0200000000000001E-2</v>
      </c>
      <c r="I23" s="33" t="s">
        <v>160</v>
      </c>
      <c r="J23" s="50">
        <v>3.0200000000000001E-2</v>
      </c>
      <c r="K23" s="38"/>
      <c r="O23" s="38"/>
    </row>
    <row r="24" spans="1:15" x14ac:dyDescent="0.25">
      <c r="A24" s="32" t="s">
        <v>636</v>
      </c>
      <c r="E24" s="33" t="s">
        <v>706</v>
      </c>
      <c r="F24" s="9">
        <v>386</v>
      </c>
      <c r="G24">
        <f t="shared" si="0"/>
        <v>3.8600000000000002E-2</v>
      </c>
      <c r="I24" s="33" t="s">
        <v>767</v>
      </c>
      <c r="J24" s="50">
        <v>3.8600000000000002E-2</v>
      </c>
      <c r="K24" s="38"/>
      <c r="O24" s="38"/>
    </row>
    <row r="25" spans="1:15" x14ac:dyDescent="0.25">
      <c r="A25" s="32" t="s">
        <v>637</v>
      </c>
      <c r="E25" s="33" t="s">
        <v>713</v>
      </c>
      <c r="F25" s="9">
        <v>142.80000000000001</v>
      </c>
      <c r="G25">
        <f t="shared" si="0"/>
        <v>1.4280000000000001E-2</v>
      </c>
      <c r="I25" s="33" t="s">
        <v>713</v>
      </c>
      <c r="J25" s="50">
        <v>1.4280000000000001E-2</v>
      </c>
      <c r="K25" s="38"/>
      <c r="O25" s="38"/>
    </row>
    <row r="26" spans="1:15" x14ac:dyDescent="0.25">
      <c r="A26" s="32" t="s">
        <v>637</v>
      </c>
      <c r="E26" s="33" t="s">
        <v>706</v>
      </c>
      <c r="F26" s="9">
        <v>200</v>
      </c>
      <c r="G26">
        <f t="shared" si="0"/>
        <v>0.02</v>
      </c>
      <c r="I26" s="33" t="s">
        <v>767</v>
      </c>
      <c r="J26" s="50">
        <v>0.02</v>
      </c>
      <c r="K26" s="38"/>
      <c r="O26" s="38"/>
    </row>
    <row r="27" spans="1:15" x14ac:dyDescent="0.25">
      <c r="A27" s="32" t="s">
        <v>638</v>
      </c>
      <c r="E27" s="33" t="s">
        <v>711</v>
      </c>
      <c r="F27" s="9">
        <v>223</v>
      </c>
      <c r="G27">
        <f t="shared" si="0"/>
        <v>2.23E-2</v>
      </c>
      <c r="I27" s="33" t="s">
        <v>769</v>
      </c>
      <c r="J27" s="50">
        <v>2.23E-2</v>
      </c>
      <c r="K27" s="38" t="s">
        <v>715</v>
      </c>
      <c r="O27" s="38"/>
    </row>
    <row r="28" spans="1:15" x14ac:dyDescent="0.25">
      <c r="A28" s="32" t="s">
        <v>638</v>
      </c>
      <c r="E28" s="33" t="s">
        <v>710</v>
      </c>
      <c r="F28" s="9">
        <v>414</v>
      </c>
      <c r="G28">
        <f t="shared" si="0"/>
        <v>4.1399999999999999E-2</v>
      </c>
      <c r="I28" s="33" t="s">
        <v>767</v>
      </c>
      <c r="J28" s="50">
        <v>4.1399999999999999E-2</v>
      </c>
      <c r="K28" s="38" t="s">
        <v>714</v>
      </c>
      <c r="O28" s="38"/>
    </row>
    <row r="29" spans="1:15" x14ac:dyDescent="0.25">
      <c r="A29" s="32" t="s">
        <v>638</v>
      </c>
      <c r="E29" s="33" t="s">
        <v>709</v>
      </c>
      <c r="F29" s="9">
        <v>223</v>
      </c>
      <c r="G29">
        <f t="shared" si="0"/>
        <v>2.23E-2</v>
      </c>
      <c r="I29" s="33" t="s">
        <v>770</v>
      </c>
      <c r="J29" s="50">
        <v>2.23E-2</v>
      </c>
      <c r="K29" s="38"/>
      <c r="O29" s="38"/>
    </row>
    <row r="30" spans="1:15" x14ac:dyDescent="0.25">
      <c r="A30" s="32" t="s">
        <v>639</v>
      </c>
      <c r="E30" s="33" t="s">
        <v>708</v>
      </c>
      <c r="F30" s="9">
        <v>304</v>
      </c>
      <c r="G30">
        <f t="shared" si="0"/>
        <v>3.04E-2</v>
      </c>
      <c r="I30" s="33" t="s">
        <v>769</v>
      </c>
      <c r="J30" s="50">
        <v>3.04E-2</v>
      </c>
      <c r="K30" s="38"/>
      <c r="O30" s="38"/>
    </row>
    <row r="31" spans="1:15" x14ac:dyDescent="0.25">
      <c r="A31" s="32" t="s">
        <v>640</v>
      </c>
      <c r="E31" s="33" t="s">
        <v>706</v>
      </c>
      <c r="F31" s="9">
        <v>1134</v>
      </c>
      <c r="G31">
        <f t="shared" si="0"/>
        <v>0.1134</v>
      </c>
      <c r="I31" s="33" t="s">
        <v>767</v>
      </c>
      <c r="J31" s="50">
        <v>0.1134</v>
      </c>
      <c r="K31" s="38"/>
      <c r="O31" s="38"/>
    </row>
    <row r="32" spans="1:15" x14ac:dyDescent="0.25">
      <c r="A32" s="32" t="s">
        <v>641</v>
      </c>
      <c r="E32" s="33" t="s">
        <v>716</v>
      </c>
      <c r="F32" s="9">
        <v>228</v>
      </c>
      <c r="G32">
        <f t="shared" si="0"/>
        <v>2.2800000000000001E-2</v>
      </c>
      <c r="I32" s="33" t="s">
        <v>716</v>
      </c>
      <c r="J32" s="50">
        <v>2.2800000000000001E-2</v>
      </c>
      <c r="K32" s="38"/>
      <c r="O32" s="38"/>
    </row>
    <row r="33" spans="1:15" x14ac:dyDescent="0.25">
      <c r="A33" s="32" t="s">
        <v>641</v>
      </c>
      <c r="E33" s="33" t="s">
        <v>716</v>
      </c>
      <c r="F33" s="9">
        <v>192</v>
      </c>
      <c r="G33">
        <f t="shared" si="0"/>
        <v>1.9199999999999998E-2</v>
      </c>
      <c r="I33" s="33" t="s">
        <v>716</v>
      </c>
      <c r="J33" s="50">
        <v>1.9199999999999998E-2</v>
      </c>
      <c r="K33" s="38"/>
      <c r="O33" s="38"/>
    </row>
    <row r="34" spans="1:15" x14ac:dyDescent="0.25">
      <c r="A34" s="32" t="s">
        <v>642</v>
      </c>
      <c r="E34" s="33" t="s">
        <v>708</v>
      </c>
      <c r="F34" s="9">
        <v>827</v>
      </c>
      <c r="G34">
        <f t="shared" si="0"/>
        <v>8.2699999999999996E-2</v>
      </c>
      <c r="I34" s="33" t="s">
        <v>769</v>
      </c>
      <c r="J34" s="50">
        <v>8.2699999999999996E-2</v>
      </c>
      <c r="K34" s="38"/>
      <c r="O34" s="38"/>
    </row>
    <row r="35" spans="1:15" x14ac:dyDescent="0.25">
      <c r="A35" s="32" t="s">
        <v>642</v>
      </c>
      <c r="E35" s="33" t="s">
        <v>712</v>
      </c>
      <c r="F35" s="9">
        <v>160</v>
      </c>
      <c r="G35">
        <f t="shared" si="0"/>
        <v>1.6E-2</v>
      </c>
      <c r="I35" s="33" t="s">
        <v>712</v>
      </c>
      <c r="J35" s="50">
        <v>1.6E-2</v>
      </c>
      <c r="K35" s="38"/>
      <c r="O35" s="38"/>
    </row>
    <row r="36" spans="1:15" x14ac:dyDescent="0.25">
      <c r="A36" s="32" t="s">
        <v>642</v>
      </c>
      <c r="E36" s="33" t="s">
        <v>713</v>
      </c>
      <c r="F36" s="9">
        <v>228</v>
      </c>
      <c r="G36">
        <f t="shared" si="0"/>
        <v>2.2800000000000001E-2</v>
      </c>
      <c r="I36" s="33" t="s">
        <v>713</v>
      </c>
      <c r="J36" s="50">
        <v>2.2800000000000001E-2</v>
      </c>
      <c r="K36" s="38"/>
      <c r="O36" s="38"/>
    </row>
    <row r="37" spans="1:15" x14ac:dyDescent="0.25">
      <c r="A37" s="32" t="s">
        <v>643</v>
      </c>
      <c r="E37" s="33" t="s">
        <v>716</v>
      </c>
      <c r="F37" s="9">
        <v>1206</v>
      </c>
      <c r="G37">
        <f t="shared" si="0"/>
        <v>0.1206</v>
      </c>
      <c r="I37" s="33" t="s">
        <v>716</v>
      </c>
      <c r="J37" s="50">
        <v>0.1206</v>
      </c>
      <c r="K37" s="38"/>
      <c r="O37" s="38"/>
    </row>
    <row r="38" spans="1:15" x14ac:dyDescent="0.25">
      <c r="A38" s="32" t="s">
        <v>643</v>
      </c>
      <c r="E38" s="33" t="s">
        <v>713</v>
      </c>
      <c r="F38" s="9">
        <v>390</v>
      </c>
      <c r="G38">
        <f t="shared" si="0"/>
        <v>3.9E-2</v>
      </c>
      <c r="I38" s="33" t="s">
        <v>713</v>
      </c>
      <c r="J38" s="50">
        <v>3.9E-2</v>
      </c>
      <c r="K38" s="38"/>
      <c r="O38" s="38"/>
    </row>
    <row r="39" spans="1:15" x14ac:dyDescent="0.25">
      <c r="A39" s="32" t="s">
        <v>644</v>
      </c>
      <c r="E39" s="33" t="s">
        <v>710</v>
      </c>
      <c r="F39" s="9">
        <v>286</v>
      </c>
      <c r="G39">
        <f t="shared" si="0"/>
        <v>2.86E-2</v>
      </c>
      <c r="I39" s="33" t="s">
        <v>767</v>
      </c>
      <c r="J39" s="50">
        <v>2.86E-2</v>
      </c>
      <c r="K39" s="38"/>
      <c r="O39" s="38"/>
    </row>
    <row r="40" spans="1:15" x14ac:dyDescent="0.25">
      <c r="A40" s="32" t="s">
        <v>644</v>
      </c>
      <c r="E40" s="33" t="s">
        <v>706</v>
      </c>
      <c r="F40" s="9">
        <v>150</v>
      </c>
      <c r="G40">
        <f t="shared" si="0"/>
        <v>1.4999999999999999E-2</v>
      </c>
      <c r="I40" s="33" t="s">
        <v>767</v>
      </c>
      <c r="J40" s="50">
        <v>1.4999999999999999E-2</v>
      </c>
      <c r="K40" s="38"/>
      <c r="O40" s="38"/>
    </row>
    <row r="41" spans="1:15" x14ac:dyDescent="0.25">
      <c r="A41" s="32" t="s">
        <v>644</v>
      </c>
      <c r="E41" s="33" t="s">
        <v>710</v>
      </c>
      <c r="F41" s="9">
        <v>144</v>
      </c>
      <c r="G41">
        <f t="shared" si="0"/>
        <v>1.44E-2</v>
      </c>
      <c r="I41" s="33" t="s">
        <v>767</v>
      </c>
      <c r="J41" s="50">
        <v>1.44E-2</v>
      </c>
      <c r="K41" s="38"/>
      <c r="O41" s="38"/>
    </row>
    <row r="42" spans="1:15" x14ac:dyDescent="0.25">
      <c r="A42" s="32" t="s">
        <v>645</v>
      </c>
      <c r="E42" s="33" t="s">
        <v>716</v>
      </c>
      <c r="F42" s="9">
        <v>75</v>
      </c>
      <c r="G42">
        <f t="shared" si="0"/>
        <v>7.4999999999999997E-3</v>
      </c>
      <c r="I42" s="33" t="s">
        <v>716</v>
      </c>
      <c r="J42" s="50">
        <v>7.4999999999999997E-3</v>
      </c>
      <c r="K42" s="38"/>
      <c r="O42" s="38"/>
    </row>
    <row r="43" spans="1:15" x14ac:dyDescent="0.25">
      <c r="A43" s="32" t="s">
        <v>645</v>
      </c>
      <c r="E43" s="33" t="s">
        <v>713</v>
      </c>
      <c r="F43" s="9">
        <v>72</v>
      </c>
      <c r="G43">
        <f t="shared" si="0"/>
        <v>7.1999999999999998E-3</v>
      </c>
      <c r="I43" s="33" t="s">
        <v>713</v>
      </c>
      <c r="J43" s="50">
        <v>7.1999999999999998E-3</v>
      </c>
      <c r="K43" s="38"/>
      <c r="O43" s="38"/>
    </row>
    <row r="44" spans="1:15" x14ac:dyDescent="0.25">
      <c r="A44" s="32" t="s">
        <v>646</v>
      </c>
      <c r="E44" s="33" t="s">
        <v>706</v>
      </c>
      <c r="F44" s="9">
        <v>1593</v>
      </c>
      <c r="G44">
        <f t="shared" si="0"/>
        <v>0.1593</v>
      </c>
      <c r="I44" s="33" t="s">
        <v>767</v>
      </c>
      <c r="J44" s="50">
        <v>0.1593</v>
      </c>
      <c r="K44" s="38"/>
      <c r="O44" s="38"/>
    </row>
    <row r="45" spans="1:15" x14ac:dyDescent="0.25">
      <c r="A45" s="32" t="s">
        <v>647</v>
      </c>
      <c r="E45" s="33" t="s">
        <v>706</v>
      </c>
      <c r="F45" s="9">
        <v>529</v>
      </c>
      <c r="G45">
        <f t="shared" si="0"/>
        <v>5.2900000000000003E-2</v>
      </c>
      <c r="I45" s="33" t="s">
        <v>767</v>
      </c>
      <c r="J45" s="50">
        <v>5.2900000000000003E-2</v>
      </c>
      <c r="K45" s="38"/>
      <c r="O45" s="38"/>
    </row>
    <row r="46" spans="1:15" x14ac:dyDescent="0.25">
      <c r="A46" s="32" t="s">
        <v>648</v>
      </c>
      <c r="E46" s="33" t="s">
        <v>709</v>
      </c>
      <c r="F46" s="9">
        <v>2285</v>
      </c>
      <c r="G46">
        <f t="shared" si="0"/>
        <v>0.22850000000000001</v>
      </c>
      <c r="I46" s="33" t="s">
        <v>709</v>
      </c>
      <c r="J46" s="50">
        <v>0.22850000000000001</v>
      </c>
      <c r="K46" s="38"/>
      <c r="O46" s="38"/>
    </row>
    <row r="47" spans="1:15" x14ac:dyDescent="0.25">
      <c r="A47" s="32" t="s">
        <v>649</v>
      </c>
      <c r="E47" s="33" t="s">
        <v>706</v>
      </c>
      <c r="F47" s="9">
        <v>1155</v>
      </c>
      <c r="G47">
        <f t="shared" si="0"/>
        <v>0.11550000000000001</v>
      </c>
      <c r="I47" s="33" t="s">
        <v>767</v>
      </c>
      <c r="J47" s="50">
        <v>0.11550000000000001</v>
      </c>
      <c r="K47" s="38"/>
      <c r="O47" s="38"/>
    </row>
    <row r="48" spans="1:15" x14ac:dyDescent="0.25">
      <c r="A48" s="32" t="s">
        <v>650</v>
      </c>
      <c r="E48" s="33" t="s">
        <v>707</v>
      </c>
      <c r="F48" s="9">
        <v>2671</v>
      </c>
      <c r="G48">
        <f t="shared" si="0"/>
        <v>0.2671</v>
      </c>
      <c r="I48" s="33" t="s">
        <v>767</v>
      </c>
      <c r="J48" s="50">
        <v>0.2671</v>
      </c>
      <c r="K48" s="38"/>
      <c r="O48" s="38"/>
    </row>
    <row r="49" spans="1:15" x14ac:dyDescent="0.25">
      <c r="A49" s="32" t="s">
        <v>651</v>
      </c>
      <c r="E49" s="33" t="s">
        <v>713</v>
      </c>
      <c r="F49" s="9">
        <v>227</v>
      </c>
      <c r="G49">
        <f t="shared" si="0"/>
        <v>2.2700000000000001E-2</v>
      </c>
      <c r="I49" s="33" t="s">
        <v>713</v>
      </c>
      <c r="J49" s="50">
        <v>2.2700000000000001E-2</v>
      </c>
      <c r="K49" s="38"/>
      <c r="O49" s="38"/>
    </row>
    <row r="50" spans="1:15" x14ac:dyDescent="0.25">
      <c r="A50" s="32" t="s">
        <v>652</v>
      </c>
      <c r="E50" s="33" t="s">
        <v>706</v>
      </c>
      <c r="F50" s="9">
        <v>1166</v>
      </c>
      <c r="G50">
        <f t="shared" si="0"/>
        <v>0.1166</v>
      </c>
      <c r="I50" s="33" t="s">
        <v>767</v>
      </c>
      <c r="J50" s="50">
        <v>0.1166</v>
      </c>
      <c r="K50" s="38"/>
      <c r="O50" s="38"/>
    </row>
    <row r="51" spans="1:15" x14ac:dyDescent="0.25">
      <c r="A51" s="32" t="s">
        <v>653</v>
      </c>
      <c r="E51" s="33" t="s">
        <v>710</v>
      </c>
      <c r="F51" s="9">
        <v>206</v>
      </c>
      <c r="G51">
        <f t="shared" si="0"/>
        <v>2.06E-2</v>
      </c>
      <c r="I51" s="33" t="s">
        <v>767</v>
      </c>
      <c r="J51" s="50">
        <v>2.06E-2</v>
      </c>
      <c r="K51" s="38"/>
      <c r="O51" s="38"/>
    </row>
    <row r="52" spans="1:15" x14ac:dyDescent="0.25">
      <c r="A52" s="32" t="s">
        <v>654</v>
      </c>
      <c r="E52" s="33" t="s">
        <v>707</v>
      </c>
      <c r="F52" s="9">
        <v>1037</v>
      </c>
      <c r="G52">
        <f t="shared" si="0"/>
        <v>0.1037</v>
      </c>
      <c r="I52" s="33" t="s">
        <v>767</v>
      </c>
      <c r="J52" s="50">
        <v>0.1037</v>
      </c>
      <c r="K52" s="38"/>
      <c r="O52" s="38"/>
    </row>
    <row r="53" spans="1:15" x14ac:dyDescent="0.25">
      <c r="A53" s="32" t="s">
        <v>655</v>
      </c>
      <c r="E53" s="33" t="s">
        <v>707</v>
      </c>
      <c r="F53" s="9">
        <v>857</v>
      </c>
      <c r="G53">
        <f t="shared" si="0"/>
        <v>8.5699999999999998E-2</v>
      </c>
      <c r="I53" s="33" t="s">
        <v>767</v>
      </c>
      <c r="J53" s="50">
        <v>8.5699999999999998E-2</v>
      </c>
      <c r="K53" s="38"/>
      <c r="O53" s="38"/>
    </row>
    <row r="54" spans="1:15" x14ac:dyDescent="0.25">
      <c r="A54" s="32" t="s">
        <v>656</v>
      </c>
      <c r="E54" s="33" t="s">
        <v>707</v>
      </c>
      <c r="F54" s="9">
        <v>864</v>
      </c>
      <c r="G54">
        <f t="shared" si="0"/>
        <v>8.6400000000000005E-2</v>
      </c>
      <c r="I54" s="33" t="s">
        <v>767</v>
      </c>
      <c r="J54" s="50">
        <v>8.6400000000000005E-2</v>
      </c>
      <c r="K54" s="38"/>
      <c r="O54" s="38"/>
    </row>
    <row r="55" spans="1:15" x14ac:dyDescent="0.25">
      <c r="A55" s="32" t="s">
        <v>657</v>
      </c>
      <c r="E55" s="33" t="s">
        <v>706</v>
      </c>
      <c r="F55" s="9">
        <v>208</v>
      </c>
      <c r="G55">
        <f t="shared" si="0"/>
        <v>2.0799999999999999E-2</v>
      </c>
      <c r="I55" s="33" t="s">
        <v>767</v>
      </c>
      <c r="J55" s="50">
        <v>2.0799999999999999E-2</v>
      </c>
    </row>
    <row r="56" spans="1:15" x14ac:dyDescent="0.25">
      <c r="A56" s="32" t="s">
        <v>658</v>
      </c>
      <c r="E56" s="33" t="s">
        <v>706</v>
      </c>
      <c r="F56" s="9">
        <v>1117</v>
      </c>
      <c r="G56">
        <f t="shared" si="0"/>
        <v>0.11169999999999999</v>
      </c>
      <c r="I56" s="33" t="s">
        <v>767</v>
      </c>
      <c r="J56" s="50">
        <v>0.11169999999999999</v>
      </c>
    </row>
    <row r="57" spans="1:15" x14ac:dyDescent="0.25">
      <c r="A57" s="32" t="s">
        <v>659</v>
      </c>
      <c r="E57" s="33" t="s">
        <v>707</v>
      </c>
      <c r="F57" s="9">
        <v>8536</v>
      </c>
      <c r="G57">
        <f t="shared" si="0"/>
        <v>0.85360000000000003</v>
      </c>
      <c r="I57" s="33" t="s">
        <v>767</v>
      </c>
      <c r="J57" s="50">
        <v>0.85360000000000003</v>
      </c>
    </row>
    <row r="58" spans="1:15" x14ac:dyDescent="0.25">
      <c r="A58" s="32" t="s">
        <v>660</v>
      </c>
      <c r="E58" s="33" t="s">
        <v>716</v>
      </c>
      <c r="F58" s="9">
        <v>472</v>
      </c>
      <c r="G58">
        <f t="shared" si="0"/>
        <v>4.7199999999999999E-2</v>
      </c>
      <c r="I58" s="33" t="s">
        <v>716</v>
      </c>
      <c r="J58" s="50">
        <v>4.7199999999999999E-2</v>
      </c>
    </row>
    <row r="59" spans="1:15" x14ac:dyDescent="0.25">
      <c r="A59" s="32" t="s">
        <v>660</v>
      </c>
      <c r="E59" s="33" t="s">
        <v>716</v>
      </c>
      <c r="F59" s="9">
        <v>127.5</v>
      </c>
      <c r="G59">
        <f t="shared" si="0"/>
        <v>1.2749999999999999E-2</v>
      </c>
      <c r="I59" s="33" t="s">
        <v>716</v>
      </c>
      <c r="J59" s="50">
        <v>1.2749999999999999E-2</v>
      </c>
    </row>
    <row r="60" spans="1:15" x14ac:dyDescent="0.25">
      <c r="A60" s="32" t="s">
        <v>660</v>
      </c>
      <c r="E60" s="33" t="s">
        <v>710</v>
      </c>
      <c r="F60" s="9">
        <v>3289</v>
      </c>
      <c r="G60">
        <f t="shared" si="0"/>
        <v>0.32890000000000003</v>
      </c>
      <c r="I60" s="33" t="s">
        <v>767</v>
      </c>
      <c r="J60" s="50">
        <v>0.32890000000000003</v>
      </c>
    </row>
    <row r="61" spans="1:15" x14ac:dyDescent="0.25">
      <c r="A61" s="32" t="s">
        <v>661</v>
      </c>
      <c r="E61" s="34" t="s">
        <v>713</v>
      </c>
      <c r="F61" s="9">
        <v>1079</v>
      </c>
      <c r="G61">
        <f t="shared" si="0"/>
        <v>0.1079</v>
      </c>
      <c r="I61" s="34" t="s">
        <v>713</v>
      </c>
      <c r="J61" s="50">
        <v>0.1079</v>
      </c>
    </row>
    <row r="62" spans="1:15" x14ac:dyDescent="0.25">
      <c r="A62" s="32" t="s">
        <v>661</v>
      </c>
      <c r="E62" s="34" t="s">
        <v>713</v>
      </c>
      <c r="F62" s="9">
        <v>2782</v>
      </c>
      <c r="G62">
        <f t="shared" si="0"/>
        <v>0.2782</v>
      </c>
      <c r="I62" s="34" t="s">
        <v>713</v>
      </c>
      <c r="J62" s="50">
        <v>0.2782</v>
      </c>
    </row>
    <row r="63" spans="1:15" x14ac:dyDescent="0.25">
      <c r="A63" s="32" t="s">
        <v>661</v>
      </c>
      <c r="E63" s="34" t="s">
        <v>713</v>
      </c>
      <c r="F63" s="9">
        <v>981</v>
      </c>
      <c r="G63">
        <f t="shared" si="0"/>
        <v>9.8100000000000007E-2</v>
      </c>
      <c r="I63" s="34" t="s">
        <v>713</v>
      </c>
      <c r="J63" s="50">
        <v>9.8100000000000007E-2</v>
      </c>
    </row>
    <row r="64" spans="1:15" x14ac:dyDescent="0.25">
      <c r="A64" s="32" t="s">
        <v>662</v>
      </c>
      <c r="E64" s="33" t="s">
        <v>713</v>
      </c>
      <c r="F64" s="9">
        <v>1929</v>
      </c>
      <c r="G64">
        <f t="shared" si="0"/>
        <v>0.19289999999999999</v>
      </c>
      <c r="I64" s="33" t="s">
        <v>713</v>
      </c>
      <c r="J64" s="50">
        <v>0.19289999999999999</v>
      </c>
    </row>
    <row r="65" spans="1:10" x14ac:dyDescent="0.25">
      <c r="A65" s="32" t="s">
        <v>662</v>
      </c>
      <c r="E65" s="33" t="s">
        <v>706</v>
      </c>
      <c r="F65" s="9">
        <v>949</v>
      </c>
      <c r="G65">
        <f t="shared" si="0"/>
        <v>9.4899999999999998E-2</v>
      </c>
      <c r="I65" s="33" t="s">
        <v>767</v>
      </c>
      <c r="J65" s="50">
        <v>9.4899999999999998E-2</v>
      </c>
    </row>
    <row r="66" spans="1:10" x14ac:dyDescent="0.25">
      <c r="A66" s="32" t="s">
        <v>663</v>
      </c>
      <c r="E66" s="33" t="s">
        <v>707</v>
      </c>
      <c r="F66" s="9">
        <v>1133</v>
      </c>
      <c r="G66">
        <f t="shared" si="0"/>
        <v>0.1133</v>
      </c>
      <c r="I66" s="33" t="s">
        <v>767</v>
      </c>
      <c r="J66" s="50">
        <v>0.1133</v>
      </c>
    </row>
    <row r="67" spans="1:10" x14ac:dyDescent="0.25">
      <c r="A67" s="32" t="s">
        <v>663</v>
      </c>
      <c r="E67" s="33" t="s">
        <v>707</v>
      </c>
      <c r="F67" s="9">
        <v>1123</v>
      </c>
      <c r="G67">
        <f t="shared" ref="G67:G92" si="1">F67/10000</f>
        <v>0.1123</v>
      </c>
      <c r="I67" s="33" t="s">
        <v>767</v>
      </c>
      <c r="J67" s="50">
        <v>0.1123</v>
      </c>
    </row>
    <row r="68" spans="1:10" x14ac:dyDescent="0.25">
      <c r="A68" s="32" t="s">
        <v>664</v>
      </c>
      <c r="E68" s="33" t="s">
        <v>707</v>
      </c>
      <c r="F68" s="9">
        <v>200</v>
      </c>
      <c r="G68">
        <f t="shared" si="1"/>
        <v>0.02</v>
      </c>
      <c r="I68" s="33" t="s">
        <v>767</v>
      </c>
      <c r="J68" s="50">
        <v>0.02</v>
      </c>
    </row>
    <row r="69" spans="1:10" x14ac:dyDescent="0.25">
      <c r="A69" s="32" t="s">
        <v>664</v>
      </c>
      <c r="E69" s="33" t="s">
        <v>707</v>
      </c>
      <c r="F69" s="9">
        <v>200</v>
      </c>
      <c r="G69">
        <f t="shared" si="1"/>
        <v>0.02</v>
      </c>
      <c r="I69" s="33" t="s">
        <v>767</v>
      </c>
      <c r="J69" s="50">
        <v>0.02</v>
      </c>
    </row>
    <row r="70" spans="1:10" x14ac:dyDescent="0.25">
      <c r="A70" s="32" t="s">
        <v>664</v>
      </c>
      <c r="E70" s="33" t="s">
        <v>711</v>
      </c>
      <c r="F70" s="9">
        <v>1600</v>
      </c>
      <c r="G70">
        <f t="shared" si="1"/>
        <v>0.16</v>
      </c>
      <c r="I70" s="33" t="s">
        <v>769</v>
      </c>
      <c r="J70" s="50">
        <v>0.16</v>
      </c>
    </row>
    <row r="71" spans="1:10" x14ac:dyDescent="0.25">
      <c r="A71" s="32" t="s">
        <v>665</v>
      </c>
      <c r="E71" s="33" t="s">
        <v>706</v>
      </c>
      <c r="F71" s="9">
        <v>224</v>
      </c>
      <c r="G71">
        <f t="shared" si="1"/>
        <v>2.24E-2</v>
      </c>
      <c r="I71" s="33" t="s">
        <v>767</v>
      </c>
      <c r="J71" s="50">
        <v>2.24E-2</v>
      </c>
    </row>
    <row r="72" spans="1:10" x14ac:dyDescent="0.25">
      <c r="A72" s="32" t="s">
        <v>665</v>
      </c>
      <c r="E72" s="33" t="s">
        <v>707</v>
      </c>
      <c r="F72" s="9">
        <v>403</v>
      </c>
      <c r="G72">
        <f t="shared" si="1"/>
        <v>4.0300000000000002E-2</v>
      </c>
      <c r="I72" s="33" t="s">
        <v>767</v>
      </c>
      <c r="J72" s="50">
        <v>4.0300000000000002E-2</v>
      </c>
    </row>
    <row r="73" spans="1:10" x14ac:dyDescent="0.25">
      <c r="A73" s="32" t="s">
        <v>665</v>
      </c>
      <c r="E73" s="33" t="s">
        <v>707</v>
      </c>
      <c r="F73" s="9">
        <v>600</v>
      </c>
      <c r="G73">
        <f t="shared" si="1"/>
        <v>0.06</v>
      </c>
      <c r="I73" s="33" t="s">
        <v>767</v>
      </c>
      <c r="J73" s="50">
        <v>0.06</v>
      </c>
    </row>
    <row r="74" spans="1:10" x14ac:dyDescent="0.25">
      <c r="A74" s="32" t="s">
        <v>666</v>
      </c>
      <c r="E74" s="33" t="s">
        <v>707</v>
      </c>
      <c r="F74" s="9">
        <v>572</v>
      </c>
      <c r="G74">
        <f t="shared" si="1"/>
        <v>5.7200000000000001E-2</v>
      </c>
      <c r="I74" s="33" t="s">
        <v>767</v>
      </c>
      <c r="J74" s="50">
        <v>5.7200000000000001E-2</v>
      </c>
    </row>
    <row r="75" spans="1:10" x14ac:dyDescent="0.25">
      <c r="A75" s="32" t="s">
        <v>666</v>
      </c>
      <c r="E75" s="33" t="s">
        <v>706</v>
      </c>
      <c r="F75" s="9">
        <v>380</v>
      </c>
      <c r="G75">
        <f t="shared" si="1"/>
        <v>3.7999999999999999E-2</v>
      </c>
      <c r="I75" s="33" t="s">
        <v>767</v>
      </c>
      <c r="J75" s="50">
        <v>3.7999999999999999E-2</v>
      </c>
    </row>
    <row r="76" spans="1:10" x14ac:dyDescent="0.25">
      <c r="A76" s="32" t="s">
        <v>667</v>
      </c>
      <c r="E76" s="33" t="s">
        <v>707</v>
      </c>
      <c r="F76" s="9">
        <v>315</v>
      </c>
      <c r="G76">
        <f t="shared" si="1"/>
        <v>3.15E-2</v>
      </c>
      <c r="I76" s="33" t="s">
        <v>767</v>
      </c>
      <c r="J76" s="50">
        <v>3.15E-2</v>
      </c>
    </row>
    <row r="77" spans="1:10" x14ac:dyDescent="0.25">
      <c r="A77" s="32" t="s">
        <v>667</v>
      </c>
      <c r="E77" s="33" t="s">
        <v>710</v>
      </c>
      <c r="F77" s="9">
        <v>1697</v>
      </c>
      <c r="G77">
        <f t="shared" si="1"/>
        <v>0.16969999999999999</v>
      </c>
      <c r="I77" s="33" t="s">
        <v>767</v>
      </c>
      <c r="J77" s="50">
        <v>0.16969999999999999</v>
      </c>
    </row>
    <row r="78" spans="1:10" x14ac:dyDescent="0.25">
      <c r="A78" s="32" t="s">
        <v>668</v>
      </c>
      <c r="E78" s="33" t="s">
        <v>713</v>
      </c>
      <c r="F78" s="9">
        <v>400</v>
      </c>
      <c r="G78">
        <f t="shared" si="1"/>
        <v>0.04</v>
      </c>
      <c r="I78" s="33" t="s">
        <v>713</v>
      </c>
      <c r="J78" s="50">
        <v>0.04</v>
      </c>
    </row>
    <row r="79" spans="1:10" x14ac:dyDescent="0.25">
      <c r="A79" s="32" t="s">
        <v>669</v>
      </c>
      <c r="E79" s="33" t="s">
        <v>713</v>
      </c>
      <c r="F79" s="9">
        <v>340</v>
      </c>
      <c r="G79">
        <f t="shared" si="1"/>
        <v>3.4000000000000002E-2</v>
      </c>
      <c r="I79" s="33" t="s">
        <v>713</v>
      </c>
      <c r="J79" s="50">
        <v>3.4000000000000002E-2</v>
      </c>
    </row>
    <row r="80" spans="1:10" x14ac:dyDescent="0.25">
      <c r="A80" s="32" t="s">
        <v>670</v>
      </c>
      <c r="E80" s="33" t="s">
        <v>706</v>
      </c>
      <c r="F80" s="9">
        <v>757</v>
      </c>
      <c r="G80">
        <f t="shared" si="1"/>
        <v>7.5700000000000003E-2</v>
      </c>
      <c r="I80" s="33" t="s">
        <v>767</v>
      </c>
      <c r="J80" s="50">
        <v>7.5700000000000003E-2</v>
      </c>
    </row>
    <row r="81" spans="1:10" x14ac:dyDescent="0.25">
      <c r="A81" s="32" t="s">
        <v>670</v>
      </c>
      <c r="E81" s="33" t="s">
        <v>713</v>
      </c>
      <c r="F81" s="9">
        <v>1015</v>
      </c>
      <c r="G81">
        <f t="shared" si="1"/>
        <v>0.10150000000000001</v>
      </c>
      <c r="I81" s="33" t="s">
        <v>713</v>
      </c>
      <c r="J81" s="50">
        <v>0.10150000000000001</v>
      </c>
    </row>
    <row r="82" spans="1:10" x14ac:dyDescent="0.25">
      <c r="A82" s="32" t="s">
        <v>671</v>
      </c>
      <c r="E82" s="33" t="s">
        <v>706</v>
      </c>
      <c r="F82" s="9">
        <v>1756</v>
      </c>
      <c r="G82">
        <f t="shared" si="1"/>
        <v>0.17560000000000001</v>
      </c>
      <c r="I82" s="33" t="s">
        <v>767</v>
      </c>
      <c r="J82" s="50">
        <v>0.17560000000000001</v>
      </c>
    </row>
    <row r="83" spans="1:10" x14ac:dyDescent="0.25">
      <c r="A83" s="32" t="s">
        <v>672</v>
      </c>
      <c r="E83" s="33" t="s">
        <v>706</v>
      </c>
      <c r="F83" s="9">
        <v>78</v>
      </c>
      <c r="G83">
        <f t="shared" si="1"/>
        <v>7.7999999999999996E-3</v>
      </c>
      <c r="I83" s="33" t="s">
        <v>767</v>
      </c>
      <c r="J83" s="50">
        <v>7.7999999999999996E-3</v>
      </c>
    </row>
    <row r="84" spans="1:10" x14ac:dyDescent="0.25">
      <c r="A84" s="32" t="s">
        <v>673</v>
      </c>
      <c r="E84" s="33" t="s">
        <v>706</v>
      </c>
      <c r="F84" s="9">
        <v>340</v>
      </c>
      <c r="G84">
        <f t="shared" si="1"/>
        <v>3.4000000000000002E-2</v>
      </c>
      <c r="I84" s="33" t="s">
        <v>767</v>
      </c>
      <c r="J84" s="50">
        <v>3.4000000000000002E-2</v>
      </c>
    </row>
    <row r="85" spans="1:10" x14ac:dyDescent="0.25">
      <c r="A85" s="32" t="s">
        <v>673</v>
      </c>
      <c r="E85" s="33" t="s">
        <v>713</v>
      </c>
      <c r="F85" s="9">
        <v>508</v>
      </c>
      <c r="G85">
        <f t="shared" si="1"/>
        <v>5.0799999999999998E-2</v>
      </c>
      <c r="I85" s="33" t="s">
        <v>713</v>
      </c>
      <c r="J85" s="50">
        <v>5.0799999999999998E-2</v>
      </c>
    </row>
    <row r="86" spans="1:10" x14ac:dyDescent="0.25">
      <c r="A86" s="32" t="s">
        <v>674</v>
      </c>
      <c r="E86" s="33" t="s">
        <v>713</v>
      </c>
      <c r="F86" s="9">
        <v>1523</v>
      </c>
      <c r="G86">
        <f t="shared" si="1"/>
        <v>0.15229999999999999</v>
      </c>
      <c r="I86" s="33" t="s">
        <v>713</v>
      </c>
      <c r="J86" s="50">
        <v>0.15229999999999999</v>
      </c>
    </row>
    <row r="87" spans="1:10" x14ac:dyDescent="0.25">
      <c r="A87" s="32" t="s">
        <v>674</v>
      </c>
      <c r="E87" s="33" t="s">
        <v>706</v>
      </c>
      <c r="F87" s="9">
        <v>875</v>
      </c>
      <c r="G87">
        <f t="shared" si="1"/>
        <v>8.7499999999999994E-2</v>
      </c>
      <c r="I87" s="33" t="s">
        <v>767</v>
      </c>
      <c r="J87" s="50">
        <v>8.7499999999999994E-2</v>
      </c>
    </row>
    <row r="88" spans="1:10" x14ac:dyDescent="0.25">
      <c r="A88" s="32" t="s">
        <v>675</v>
      </c>
      <c r="E88" s="33" t="s">
        <v>708</v>
      </c>
      <c r="F88" s="9">
        <v>328</v>
      </c>
      <c r="G88">
        <f t="shared" si="1"/>
        <v>3.2800000000000003E-2</v>
      </c>
      <c r="I88" s="33" t="s">
        <v>769</v>
      </c>
      <c r="J88" s="50">
        <v>3.2800000000000003E-2</v>
      </c>
    </row>
    <row r="89" spans="1:10" x14ac:dyDescent="0.25">
      <c r="A89" s="32" t="s">
        <v>675</v>
      </c>
      <c r="E89" s="33" t="s">
        <v>708</v>
      </c>
      <c r="F89" s="9">
        <v>1307</v>
      </c>
      <c r="G89">
        <f t="shared" si="1"/>
        <v>0.13070000000000001</v>
      </c>
      <c r="I89" s="33" t="s">
        <v>769</v>
      </c>
      <c r="J89" s="50">
        <v>0.13070000000000001</v>
      </c>
    </row>
    <row r="90" spans="1:10" x14ac:dyDescent="0.25">
      <c r="A90" s="32" t="s">
        <v>676</v>
      </c>
      <c r="E90" s="33" t="s">
        <v>706</v>
      </c>
      <c r="F90" s="9">
        <v>360</v>
      </c>
      <c r="G90">
        <f t="shared" si="1"/>
        <v>3.5999999999999997E-2</v>
      </c>
      <c r="I90" s="33" t="s">
        <v>767</v>
      </c>
      <c r="J90" s="50">
        <v>3.5999999999999997E-2</v>
      </c>
    </row>
    <row r="91" spans="1:10" x14ac:dyDescent="0.25">
      <c r="A91" s="32" t="s">
        <v>676</v>
      </c>
      <c r="E91" s="33" t="s">
        <v>706</v>
      </c>
      <c r="F91" s="9">
        <v>362</v>
      </c>
      <c r="G91">
        <f t="shared" si="1"/>
        <v>3.6200000000000003E-2</v>
      </c>
      <c r="I91" s="33" t="s">
        <v>767</v>
      </c>
      <c r="J91" s="50">
        <v>3.6200000000000003E-2</v>
      </c>
    </row>
    <row r="92" spans="1:10" x14ac:dyDescent="0.25">
      <c r="A92" s="32" t="s">
        <v>676</v>
      </c>
      <c r="E92" s="33" t="s">
        <v>712</v>
      </c>
      <c r="F92" s="9">
        <v>356</v>
      </c>
      <c r="G92">
        <f t="shared" si="1"/>
        <v>3.56E-2</v>
      </c>
      <c r="I92" s="33" t="s">
        <v>712</v>
      </c>
      <c r="J92" s="50">
        <v>3.56E-2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workbookViewId="0">
      <selection sqref="A1:C1048576"/>
    </sheetView>
  </sheetViews>
  <sheetFormatPr defaultRowHeight="15" x14ac:dyDescent="0.25"/>
  <cols>
    <col min="6" max="6" width="22.28515625" customWidth="1"/>
    <col min="7" max="7" width="27.85546875" customWidth="1"/>
  </cols>
  <sheetData>
    <row r="1" spans="1:26" x14ac:dyDescent="0.25">
      <c r="A1" t="s">
        <v>720</v>
      </c>
      <c r="B1" t="s">
        <v>721</v>
      </c>
      <c r="C1" t="s">
        <v>722</v>
      </c>
    </row>
    <row r="2" spans="1:26" x14ac:dyDescent="0.25">
      <c r="A2" t="s">
        <v>630</v>
      </c>
      <c r="B2" t="s">
        <v>710</v>
      </c>
      <c r="C2">
        <v>0.1133</v>
      </c>
      <c r="F2" s="36" t="s">
        <v>701</v>
      </c>
      <c r="G2" t="s">
        <v>727</v>
      </c>
      <c r="I2" t="s">
        <v>701</v>
      </c>
      <c r="J2" t="s">
        <v>724</v>
      </c>
      <c r="L2" t="s">
        <v>701</v>
      </c>
      <c r="M2" t="s">
        <v>725</v>
      </c>
      <c r="O2" t="s">
        <v>701</v>
      </c>
      <c r="P2" t="s">
        <v>723</v>
      </c>
      <c r="R2" t="s">
        <v>728</v>
      </c>
      <c r="U2" t="s">
        <v>733</v>
      </c>
      <c r="V2" t="s">
        <v>734</v>
      </c>
      <c r="W2" t="s">
        <v>732</v>
      </c>
      <c r="X2" t="s">
        <v>729</v>
      </c>
      <c r="Y2" t="s">
        <v>730</v>
      </c>
      <c r="Z2" t="s">
        <v>731</v>
      </c>
    </row>
    <row r="3" spans="1:26" x14ac:dyDescent="0.25">
      <c r="A3" t="s">
        <v>630</v>
      </c>
      <c r="B3" t="s">
        <v>707</v>
      </c>
      <c r="C3">
        <v>0.1799</v>
      </c>
      <c r="F3" s="37" t="s">
        <v>713</v>
      </c>
      <c r="G3" s="38">
        <v>0.48420000000000002</v>
      </c>
      <c r="I3" t="s">
        <v>713</v>
      </c>
      <c r="J3">
        <v>8.7848571428571429E-2</v>
      </c>
      <c r="L3" t="s">
        <v>713</v>
      </c>
      <c r="M3">
        <v>0.12662650025580333</v>
      </c>
      <c r="O3" t="s">
        <v>713</v>
      </c>
      <c r="P3">
        <v>14</v>
      </c>
      <c r="R3" t="s">
        <v>713</v>
      </c>
      <c r="S3">
        <f>M3/SQRT(P3)</f>
        <v>3.3842355717389923E-2</v>
      </c>
      <c r="U3" t="s">
        <v>713</v>
      </c>
      <c r="V3">
        <v>14</v>
      </c>
      <c r="W3" s="41">
        <v>8.7848571428571429E-2</v>
      </c>
      <c r="X3" s="41">
        <v>3.3842355717389923E-2</v>
      </c>
      <c r="Y3" s="41">
        <v>7.1999999999999998E-3</v>
      </c>
      <c r="Z3" s="41">
        <v>0.48420000000000002</v>
      </c>
    </row>
    <row r="4" spans="1:26" x14ac:dyDescent="0.25">
      <c r="A4" t="s">
        <v>630</v>
      </c>
      <c r="B4" t="s">
        <v>706</v>
      </c>
      <c r="C4">
        <v>5.0799999999999998E-2</v>
      </c>
      <c r="F4" s="37" t="s">
        <v>716</v>
      </c>
      <c r="G4" s="38">
        <v>0.1206</v>
      </c>
      <c r="I4" t="s">
        <v>716</v>
      </c>
      <c r="J4">
        <v>5.7512500000000001E-2</v>
      </c>
      <c r="L4" t="s">
        <v>716</v>
      </c>
      <c r="M4">
        <v>4.7356315576699996E-2</v>
      </c>
      <c r="O4" t="s">
        <v>716</v>
      </c>
      <c r="P4">
        <v>4</v>
      </c>
      <c r="R4" t="s">
        <v>716</v>
      </c>
      <c r="S4">
        <f t="shared" ref="S4:S13" si="0">M4/SQRT(P4)</f>
        <v>2.3678157788349998E-2</v>
      </c>
      <c r="U4" t="s">
        <v>716</v>
      </c>
      <c r="V4">
        <v>4</v>
      </c>
      <c r="W4" s="41">
        <v>5.7512500000000001E-2</v>
      </c>
      <c r="X4" s="41">
        <v>2.3678157788349998E-2</v>
      </c>
      <c r="Y4" s="41">
        <v>7.4999999999999997E-3</v>
      </c>
      <c r="Z4" s="41">
        <v>0.1206</v>
      </c>
    </row>
    <row r="5" spans="1:26" x14ac:dyDescent="0.25">
      <c r="A5" t="s">
        <v>631</v>
      </c>
      <c r="B5" t="s">
        <v>707</v>
      </c>
      <c r="C5">
        <v>8.7599999999999997E-2</v>
      </c>
      <c r="F5" s="37" t="s">
        <v>710</v>
      </c>
      <c r="G5" s="38">
        <v>0.32890000000000003</v>
      </c>
      <c r="I5" t="s">
        <v>710</v>
      </c>
      <c r="J5">
        <v>0.11305714285714286</v>
      </c>
      <c r="L5" t="s">
        <v>710</v>
      </c>
      <c r="M5">
        <v>0.10791535042403773</v>
      </c>
      <c r="O5" t="s">
        <v>710</v>
      </c>
      <c r="P5">
        <v>7</v>
      </c>
      <c r="R5" t="s">
        <v>710</v>
      </c>
      <c r="S5">
        <f t="shared" si="0"/>
        <v>4.0788168552627506E-2</v>
      </c>
      <c r="U5" t="s">
        <v>710</v>
      </c>
      <c r="V5">
        <v>7</v>
      </c>
      <c r="W5" s="41">
        <v>0.11305714285714286</v>
      </c>
      <c r="X5" s="41">
        <v>4.0788168552627506E-2</v>
      </c>
      <c r="Y5" s="41">
        <v>2.06E-2</v>
      </c>
      <c r="Z5" s="41">
        <v>0.32890000000000003</v>
      </c>
    </row>
    <row r="6" spans="1:26" x14ac:dyDescent="0.25">
      <c r="A6" t="s">
        <v>632</v>
      </c>
      <c r="B6" t="s">
        <v>707</v>
      </c>
      <c r="C6">
        <v>0.30570000000000003</v>
      </c>
      <c r="F6" s="37" t="s">
        <v>711</v>
      </c>
      <c r="G6" s="38">
        <v>0.16</v>
      </c>
      <c r="I6" t="s">
        <v>711</v>
      </c>
      <c r="J6">
        <v>9.1150000000000009E-2</v>
      </c>
      <c r="L6" t="s">
        <v>711</v>
      </c>
      <c r="M6">
        <v>9.7368603769387593E-2</v>
      </c>
      <c r="O6" t="s">
        <v>711</v>
      </c>
      <c r="P6">
        <v>2</v>
      </c>
      <c r="R6" t="s">
        <v>711</v>
      </c>
      <c r="S6">
        <f t="shared" si="0"/>
        <v>6.8849999999999995E-2</v>
      </c>
      <c r="U6" t="s">
        <v>711</v>
      </c>
      <c r="V6">
        <v>2</v>
      </c>
      <c r="W6" s="41">
        <v>9.1150000000000009E-2</v>
      </c>
      <c r="X6" s="41">
        <v>6.8849999999999995E-2</v>
      </c>
      <c r="Y6" s="41">
        <v>2.23E-2</v>
      </c>
      <c r="Z6" s="41">
        <v>0.16</v>
      </c>
    </row>
    <row r="7" spans="1:26" x14ac:dyDescent="0.25">
      <c r="A7" t="s">
        <v>679</v>
      </c>
      <c r="B7" t="s">
        <v>713</v>
      </c>
      <c r="C7">
        <v>5.4800000000000001E-2</v>
      </c>
      <c r="F7" s="37" t="s">
        <v>705</v>
      </c>
      <c r="G7" s="38">
        <v>5.8599999999999999E-2</v>
      </c>
      <c r="I7" t="s">
        <v>705</v>
      </c>
      <c r="J7">
        <v>5.8599999999999999E-2</v>
      </c>
      <c r="L7" t="s">
        <v>705</v>
      </c>
      <c r="M7" t="e">
        <v>#DIV/0!</v>
      </c>
      <c r="O7" t="s">
        <v>705</v>
      </c>
      <c r="P7">
        <v>1</v>
      </c>
      <c r="R7" t="s">
        <v>705</v>
      </c>
      <c r="S7" t="e">
        <f t="shared" si="0"/>
        <v>#DIV/0!</v>
      </c>
      <c r="U7" t="s">
        <v>705</v>
      </c>
      <c r="V7">
        <v>1</v>
      </c>
      <c r="W7" s="41">
        <v>5.8599999999999999E-2</v>
      </c>
      <c r="X7" s="41"/>
      <c r="Y7" s="41">
        <v>5.8599999999999999E-2</v>
      </c>
      <c r="Z7" s="41">
        <v>5.8599999999999999E-2</v>
      </c>
    </row>
    <row r="8" spans="1:26" x14ac:dyDescent="0.25">
      <c r="A8" t="s">
        <v>679</v>
      </c>
      <c r="B8" t="s">
        <v>710</v>
      </c>
      <c r="C8">
        <v>7.4499999999999997E-2</v>
      </c>
      <c r="F8" s="37" t="s">
        <v>707</v>
      </c>
      <c r="G8" s="38">
        <v>0.85360000000000003</v>
      </c>
      <c r="I8" t="s">
        <v>707</v>
      </c>
      <c r="J8">
        <v>0.17161999999999997</v>
      </c>
      <c r="L8" t="s">
        <v>707</v>
      </c>
      <c r="M8">
        <v>0.2067329098136047</v>
      </c>
      <c r="O8" t="s">
        <v>707</v>
      </c>
      <c r="P8">
        <v>15</v>
      </c>
      <c r="R8" t="s">
        <v>707</v>
      </c>
      <c r="S8">
        <f t="shared" si="0"/>
        <v>5.3378207788072722E-2</v>
      </c>
      <c r="U8" t="s">
        <v>707</v>
      </c>
      <c r="V8">
        <v>15</v>
      </c>
      <c r="W8" s="41">
        <v>0.17161999999999997</v>
      </c>
      <c r="X8" s="41">
        <v>5.3378207788072722E-2</v>
      </c>
      <c r="Y8" s="41">
        <v>3.15E-2</v>
      </c>
      <c r="Z8" s="41">
        <v>0.85360000000000003</v>
      </c>
    </row>
    <row r="9" spans="1:26" x14ac:dyDescent="0.25">
      <c r="A9" t="s">
        <v>679</v>
      </c>
      <c r="B9" t="s">
        <v>705</v>
      </c>
      <c r="C9">
        <v>5.8599999999999999E-2</v>
      </c>
      <c r="F9" s="37" t="s">
        <v>160</v>
      </c>
      <c r="G9" s="38">
        <v>0.11750000000000001</v>
      </c>
      <c r="I9" t="s">
        <v>160</v>
      </c>
      <c r="J9">
        <v>7.0750000000000007E-2</v>
      </c>
      <c r="L9" t="s">
        <v>160</v>
      </c>
      <c r="M9">
        <v>6.6114484040942195E-2</v>
      </c>
      <c r="O9" t="s">
        <v>160</v>
      </c>
      <c r="P9">
        <v>2</v>
      </c>
      <c r="R9" t="s">
        <v>160</v>
      </c>
      <c r="S9">
        <f t="shared" si="0"/>
        <v>4.675E-2</v>
      </c>
      <c r="U9" t="s">
        <v>160</v>
      </c>
      <c r="V9">
        <v>2</v>
      </c>
      <c r="W9" s="41">
        <v>7.0750000000000007E-2</v>
      </c>
      <c r="X9" s="41">
        <v>4.675E-2</v>
      </c>
      <c r="Y9" s="41">
        <v>2.4E-2</v>
      </c>
      <c r="Z9" s="41">
        <v>0.11750000000000001</v>
      </c>
    </row>
    <row r="10" spans="1:26" x14ac:dyDescent="0.25">
      <c r="A10" t="s">
        <v>633</v>
      </c>
      <c r="B10" t="s">
        <v>707</v>
      </c>
      <c r="C10">
        <v>3.5999999999999997E-2</v>
      </c>
      <c r="F10" s="37" t="s">
        <v>706</v>
      </c>
      <c r="G10" s="38">
        <v>0.1961</v>
      </c>
      <c r="I10" t="s">
        <v>706</v>
      </c>
      <c r="J10">
        <v>7.7840909090909099E-2</v>
      </c>
      <c r="L10" t="s">
        <v>706</v>
      </c>
      <c r="M10">
        <v>5.3320367403897166E-2</v>
      </c>
      <c r="O10" t="s">
        <v>706</v>
      </c>
      <c r="P10">
        <v>22</v>
      </c>
      <c r="R10" t="s">
        <v>706</v>
      </c>
      <c r="S10">
        <f t="shared" si="0"/>
        <v>1.1367940526855216E-2</v>
      </c>
      <c r="U10" t="s">
        <v>706</v>
      </c>
      <c r="V10">
        <v>22</v>
      </c>
      <c r="W10" s="41">
        <v>7.7840909090909099E-2</v>
      </c>
      <c r="X10" s="41">
        <v>1.1367940526855216E-2</v>
      </c>
      <c r="Y10" s="41">
        <v>7.7999999999999996E-3</v>
      </c>
      <c r="Z10" s="41">
        <v>0.1961</v>
      </c>
    </row>
    <row r="11" spans="1:26" x14ac:dyDescent="0.25">
      <c r="A11" t="s">
        <v>633</v>
      </c>
      <c r="B11" t="s">
        <v>708</v>
      </c>
      <c r="C11">
        <v>7.7200000000000005E-2</v>
      </c>
      <c r="F11" s="37" t="s">
        <v>708</v>
      </c>
      <c r="G11" s="38">
        <v>0.16350000000000001</v>
      </c>
      <c r="I11" t="s">
        <v>708</v>
      </c>
      <c r="J11">
        <v>8.8450000000000001E-2</v>
      </c>
      <c r="L11" t="s">
        <v>708</v>
      </c>
      <c r="M11">
        <v>5.5262796406503611E-2</v>
      </c>
      <c r="O11" t="s">
        <v>708</v>
      </c>
      <c r="P11">
        <v>4</v>
      </c>
      <c r="R11" t="s">
        <v>708</v>
      </c>
      <c r="S11">
        <f t="shared" si="0"/>
        <v>2.7631398203251806E-2</v>
      </c>
      <c r="U11" t="s">
        <v>708</v>
      </c>
      <c r="V11">
        <v>4</v>
      </c>
      <c r="W11" s="41">
        <v>8.8450000000000001E-2</v>
      </c>
      <c r="X11" s="41">
        <v>2.7631398203251806E-2</v>
      </c>
      <c r="Y11" s="41">
        <v>3.04E-2</v>
      </c>
      <c r="Z11" s="41">
        <v>0.16350000000000001</v>
      </c>
    </row>
    <row r="12" spans="1:26" x14ac:dyDescent="0.25">
      <c r="A12" t="s">
        <v>634</v>
      </c>
      <c r="B12" t="s">
        <v>707</v>
      </c>
      <c r="C12">
        <v>0.114</v>
      </c>
      <c r="F12" s="37" t="s">
        <v>709</v>
      </c>
      <c r="G12" s="38">
        <v>0.22850000000000001</v>
      </c>
      <c r="I12" t="s">
        <v>709</v>
      </c>
      <c r="J12">
        <v>0.12540000000000001</v>
      </c>
      <c r="L12" t="s">
        <v>709</v>
      </c>
      <c r="M12">
        <v>0.14580541828066609</v>
      </c>
      <c r="O12" t="s">
        <v>709</v>
      </c>
      <c r="P12">
        <v>2</v>
      </c>
      <c r="R12" t="s">
        <v>709</v>
      </c>
      <c r="S12">
        <f t="shared" si="0"/>
        <v>0.10309999999999998</v>
      </c>
      <c r="U12" t="s">
        <v>709</v>
      </c>
      <c r="V12">
        <v>2</v>
      </c>
      <c r="W12" s="41">
        <v>0.12540000000000001</v>
      </c>
      <c r="X12" s="41">
        <v>0.10309999999999998</v>
      </c>
      <c r="Y12" s="41">
        <v>2.23E-2</v>
      </c>
      <c r="Z12" s="41">
        <v>0.22850000000000001</v>
      </c>
    </row>
    <row r="13" spans="1:26" x14ac:dyDescent="0.25">
      <c r="A13" t="s">
        <v>634</v>
      </c>
      <c r="B13" t="s">
        <v>160</v>
      </c>
      <c r="C13">
        <v>2.4E-2</v>
      </c>
      <c r="F13" s="37" t="s">
        <v>712</v>
      </c>
      <c r="G13" s="38">
        <v>0.1326</v>
      </c>
      <c r="I13" t="s">
        <v>712</v>
      </c>
      <c r="J13">
        <v>6.1400000000000003E-2</v>
      </c>
      <c r="L13" t="s">
        <v>712</v>
      </c>
      <c r="M13">
        <v>6.2434926123124374E-2</v>
      </c>
      <c r="O13" t="s">
        <v>712</v>
      </c>
      <c r="P13">
        <v>3</v>
      </c>
      <c r="R13" t="s">
        <v>712</v>
      </c>
      <c r="S13">
        <f t="shared" si="0"/>
        <v>3.6046821404020254E-2</v>
      </c>
      <c r="U13" t="s">
        <v>712</v>
      </c>
      <c r="V13">
        <v>3</v>
      </c>
      <c r="W13" s="41">
        <v>6.1400000000000003E-2</v>
      </c>
      <c r="X13" s="41">
        <v>3.6046821404020254E-2</v>
      </c>
      <c r="Y13" s="41">
        <v>1.6E-2</v>
      </c>
      <c r="Z13" s="41">
        <v>0.1326</v>
      </c>
    </row>
    <row r="14" spans="1:26" x14ac:dyDescent="0.25">
      <c r="A14" t="s">
        <v>634</v>
      </c>
      <c r="B14" t="s">
        <v>706</v>
      </c>
      <c r="C14">
        <v>7.3599999999999999E-2</v>
      </c>
      <c r="F14" s="37" t="s">
        <v>702</v>
      </c>
      <c r="G14" s="38"/>
    </row>
    <row r="15" spans="1:26" x14ac:dyDescent="0.25">
      <c r="A15" t="s">
        <v>634</v>
      </c>
      <c r="B15" t="s">
        <v>712</v>
      </c>
      <c r="C15">
        <v>0.1326</v>
      </c>
      <c r="F15" s="37" t="s">
        <v>703</v>
      </c>
      <c r="G15" s="38">
        <v>0.85360000000000003</v>
      </c>
    </row>
    <row r="16" spans="1:26" x14ac:dyDescent="0.25">
      <c r="A16" t="s">
        <v>635</v>
      </c>
      <c r="B16" t="s">
        <v>706</v>
      </c>
      <c r="C16">
        <v>0.1961</v>
      </c>
    </row>
    <row r="17" spans="1:13" x14ac:dyDescent="0.25">
      <c r="A17" t="s">
        <v>636</v>
      </c>
      <c r="B17" t="s">
        <v>713</v>
      </c>
      <c r="C17">
        <v>1.34E-2</v>
      </c>
      <c r="I17" t="s">
        <v>701</v>
      </c>
      <c r="J17" t="s">
        <v>726</v>
      </c>
      <c r="L17" t="s">
        <v>701</v>
      </c>
      <c r="M17" t="s">
        <v>727</v>
      </c>
    </row>
    <row r="18" spans="1:13" x14ac:dyDescent="0.25">
      <c r="A18" t="s">
        <v>636</v>
      </c>
      <c r="B18" t="s">
        <v>160</v>
      </c>
      <c r="C18">
        <v>0.11750000000000001</v>
      </c>
      <c r="I18" t="s">
        <v>713</v>
      </c>
      <c r="J18">
        <v>7.1999999999999998E-3</v>
      </c>
      <c r="L18" t="s">
        <v>713</v>
      </c>
      <c r="M18">
        <v>0.48420000000000002</v>
      </c>
    </row>
    <row r="19" spans="1:13" x14ac:dyDescent="0.25">
      <c r="A19" t="s">
        <v>636</v>
      </c>
      <c r="B19" t="s">
        <v>706</v>
      </c>
      <c r="C19">
        <v>5.8700000000000002E-2</v>
      </c>
      <c r="I19" t="s">
        <v>716</v>
      </c>
      <c r="J19">
        <v>7.4999999999999997E-3</v>
      </c>
      <c r="L19" t="s">
        <v>716</v>
      </c>
      <c r="M19">
        <v>0.1206</v>
      </c>
    </row>
    <row r="20" spans="1:13" x14ac:dyDescent="0.25">
      <c r="A20" t="s">
        <v>637</v>
      </c>
      <c r="B20" t="s">
        <v>713</v>
      </c>
      <c r="C20">
        <v>1.4280000000000001E-2</v>
      </c>
      <c r="I20" t="s">
        <v>710</v>
      </c>
      <c r="J20">
        <v>2.06E-2</v>
      </c>
      <c r="L20" t="s">
        <v>710</v>
      </c>
      <c r="M20">
        <v>0.32890000000000003</v>
      </c>
    </row>
    <row r="21" spans="1:13" x14ac:dyDescent="0.25">
      <c r="A21" t="s">
        <v>637</v>
      </c>
      <c r="B21" t="s">
        <v>706</v>
      </c>
      <c r="C21">
        <v>0.02</v>
      </c>
      <c r="I21" t="s">
        <v>711</v>
      </c>
      <c r="J21">
        <v>2.23E-2</v>
      </c>
      <c r="L21" t="s">
        <v>711</v>
      </c>
      <c r="M21">
        <v>0.16</v>
      </c>
    </row>
    <row r="22" spans="1:13" x14ac:dyDescent="0.25">
      <c r="A22" t="s">
        <v>638</v>
      </c>
      <c r="B22" t="s">
        <v>710</v>
      </c>
      <c r="C22">
        <v>4.1399999999999999E-2</v>
      </c>
      <c r="I22" t="s">
        <v>705</v>
      </c>
      <c r="J22">
        <v>5.8599999999999999E-2</v>
      </c>
      <c r="L22" t="s">
        <v>705</v>
      </c>
      <c r="M22">
        <v>5.8599999999999999E-2</v>
      </c>
    </row>
    <row r="23" spans="1:13" x14ac:dyDescent="0.25">
      <c r="A23" t="s">
        <v>638</v>
      </c>
      <c r="B23" t="s">
        <v>711</v>
      </c>
      <c r="C23">
        <v>2.23E-2</v>
      </c>
      <c r="I23" t="s">
        <v>707</v>
      </c>
      <c r="J23">
        <v>3.15E-2</v>
      </c>
      <c r="L23" t="s">
        <v>707</v>
      </c>
      <c r="M23">
        <v>0.85360000000000003</v>
      </c>
    </row>
    <row r="24" spans="1:13" x14ac:dyDescent="0.25">
      <c r="A24" t="s">
        <v>638</v>
      </c>
      <c r="B24" t="s">
        <v>709</v>
      </c>
      <c r="C24">
        <v>2.23E-2</v>
      </c>
      <c r="I24" t="s">
        <v>160</v>
      </c>
      <c r="J24">
        <v>2.4E-2</v>
      </c>
      <c r="L24" t="s">
        <v>160</v>
      </c>
      <c r="M24">
        <v>0.11750000000000001</v>
      </c>
    </row>
    <row r="25" spans="1:13" x14ac:dyDescent="0.25">
      <c r="A25" t="s">
        <v>639</v>
      </c>
      <c r="B25" t="s">
        <v>708</v>
      </c>
      <c r="C25">
        <v>3.04E-2</v>
      </c>
      <c r="I25" t="s">
        <v>706</v>
      </c>
      <c r="J25">
        <v>7.7999999999999996E-3</v>
      </c>
      <c r="L25" t="s">
        <v>706</v>
      </c>
      <c r="M25">
        <v>0.1961</v>
      </c>
    </row>
    <row r="26" spans="1:13" x14ac:dyDescent="0.25">
      <c r="A26" t="s">
        <v>640</v>
      </c>
      <c r="B26" t="s">
        <v>706</v>
      </c>
      <c r="C26">
        <v>0.1134</v>
      </c>
      <c r="I26" t="s">
        <v>708</v>
      </c>
      <c r="J26">
        <v>3.04E-2</v>
      </c>
      <c r="L26" t="s">
        <v>708</v>
      </c>
      <c r="M26">
        <v>0.16350000000000001</v>
      </c>
    </row>
    <row r="27" spans="1:13" x14ac:dyDescent="0.25">
      <c r="A27" t="s">
        <v>641</v>
      </c>
      <c r="B27" t="s">
        <v>716</v>
      </c>
      <c r="C27">
        <v>4.1999999999999996E-2</v>
      </c>
      <c r="I27" t="s">
        <v>709</v>
      </c>
      <c r="J27">
        <v>2.23E-2</v>
      </c>
      <c r="L27" t="s">
        <v>709</v>
      </c>
      <c r="M27">
        <v>0.22850000000000001</v>
      </c>
    </row>
    <row r="28" spans="1:13" x14ac:dyDescent="0.25">
      <c r="A28" t="s">
        <v>642</v>
      </c>
      <c r="B28" t="s">
        <v>713</v>
      </c>
      <c r="C28">
        <v>2.2800000000000001E-2</v>
      </c>
      <c r="I28" t="s">
        <v>712</v>
      </c>
      <c r="J28">
        <v>1.6E-2</v>
      </c>
      <c r="L28" t="s">
        <v>712</v>
      </c>
      <c r="M28">
        <v>0.1326</v>
      </c>
    </row>
    <row r="29" spans="1:13" x14ac:dyDescent="0.25">
      <c r="A29" t="s">
        <v>642</v>
      </c>
      <c r="B29" t="s">
        <v>708</v>
      </c>
      <c r="C29">
        <v>8.2699999999999996E-2</v>
      </c>
    </row>
    <row r="30" spans="1:13" x14ac:dyDescent="0.25">
      <c r="A30" t="s">
        <v>642</v>
      </c>
      <c r="B30" t="s">
        <v>712</v>
      </c>
      <c r="C30">
        <v>1.6E-2</v>
      </c>
    </row>
    <row r="31" spans="1:13" x14ac:dyDescent="0.25">
      <c r="A31" t="s">
        <v>643</v>
      </c>
      <c r="B31" t="s">
        <v>713</v>
      </c>
      <c r="C31">
        <v>3.9E-2</v>
      </c>
    </row>
    <row r="32" spans="1:13" x14ac:dyDescent="0.25">
      <c r="A32" t="s">
        <v>643</v>
      </c>
      <c r="B32" t="s">
        <v>716</v>
      </c>
      <c r="C32">
        <v>0.1206</v>
      </c>
    </row>
    <row r="33" spans="1:3" x14ac:dyDescent="0.25">
      <c r="A33" t="s">
        <v>644</v>
      </c>
      <c r="B33" t="s">
        <v>710</v>
      </c>
      <c r="C33">
        <v>4.2999999999999997E-2</v>
      </c>
    </row>
    <row r="34" spans="1:3" x14ac:dyDescent="0.25">
      <c r="A34" t="s">
        <v>644</v>
      </c>
      <c r="B34" t="s">
        <v>706</v>
      </c>
      <c r="C34">
        <v>1.4999999999999999E-2</v>
      </c>
    </row>
    <row r="35" spans="1:3" x14ac:dyDescent="0.25">
      <c r="A35" t="s">
        <v>645</v>
      </c>
      <c r="B35" t="s">
        <v>713</v>
      </c>
      <c r="C35">
        <v>7.1999999999999998E-3</v>
      </c>
    </row>
    <row r="36" spans="1:3" x14ac:dyDescent="0.25">
      <c r="A36" t="s">
        <v>645</v>
      </c>
      <c r="B36" t="s">
        <v>716</v>
      </c>
      <c r="C36">
        <v>7.4999999999999997E-3</v>
      </c>
    </row>
    <row r="37" spans="1:3" x14ac:dyDescent="0.25">
      <c r="A37" t="s">
        <v>646</v>
      </c>
      <c r="B37" t="s">
        <v>706</v>
      </c>
      <c r="C37">
        <v>0.1593</v>
      </c>
    </row>
    <row r="38" spans="1:3" x14ac:dyDescent="0.25">
      <c r="A38" t="s">
        <v>647</v>
      </c>
      <c r="B38" t="s">
        <v>706</v>
      </c>
      <c r="C38">
        <v>5.2900000000000003E-2</v>
      </c>
    </row>
    <row r="39" spans="1:3" x14ac:dyDescent="0.25">
      <c r="A39" t="s">
        <v>648</v>
      </c>
      <c r="B39" t="s">
        <v>709</v>
      </c>
      <c r="C39">
        <v>0.22850000000000001</v>
      </c>
    </row>
    <row r="40" spans="1:3" x14ac:dyDescent="0.25">
      <c r="A40" t="s">
        <v>649</v>
      </c>
      <c r="B40" t="s">
        <v>706</v>
      </c>
      <c r="C40">
        <v>0.11550000000000001</v>
      </c>
    </row>
    <row r="41" spans="1:3" x14ac:dyDescent="0.25">
      <c r="A41" t="s">
        <v>650</v>
      </c>
      <c r="B41" t="s">
        <v>707</v>
      </c>
      <c r="C41">
        <v>0.2671</v>
      </c>
    </row>
    <row r="42" spans="1:3" x14ac:dyDescent="0.25">
      <c r="A42" t="s">
        <v>651</v>
      </c>
      <c r="B42" t="s">
        <v>713</v>
      </c>
      <c r="C42">
        <v>2.2700000000000001E-2</v>
      </c>
    </row>
    <row r="43" spans="1:3" x14ac:dyDescent="0.25">
      <c r="A43" t="s">
        <v>652</v>
      </c>
      <c r="B43" t="s">
        <v>706</v>
      </c>
      <c r="C43">
        <v>0.1166</v>
      </c>
    </row>
    <row r="44" spans="1:3" x14ac:dyDescent="0.25">
      <c r="A44" t="s">
        <v>653</v>
      </c>
      <c r="B44" t="s">
        <v>710</v>
      </c>
      <c r="C44">
        <v>2.06E-2</v>
      </c>
    </row>
    <row r="45" spans="1:3" x14ac:dyDescent="0.25">
      <c r="A45" t="s">
        <v>654</v>
      </c>
      <c r="B45" t="s">
        <v>707</v>
      </c>
      <c r="C45">
        <v>0.1037</v>
      </c>
    </row>
    <row r="46" spans="1:3" x14ac:dyDescent="0.25">
      <c r="A46" t="s">
        <v>655</v>
      </c>
      <c r="B46" t="s">
        <v>707</v>
      </c>
      <c r="C46">
        <v>8.5699999999999998E-2</v>
      </c>
    </row>
    <row r="47" spans="1:3" x14ac:dyDescent="0.25">
      <c r="A47" t="s">
        <v>656</v>
      </c>
      <c r="B47" t="s">
        <v>707</v>
      </c>
      <c r="C47">
        <v>8.6400000000000005E-2</v>
      </c>
    </row>
    <row r="48" spans="1:3" x14ac:dyDescent="0.25">
      <c r="A48" t="s">
        <v>657</v>
      </c>
      <c r="B48" t="s">
        <v>706</v>
      </c>
      <c r="C48">
        <v>2.0799999999999999E-2</v>
      </c>
    </row>
    <row r="49" spans="1:3" x14ac:dyDescent="0.25">
      <c r="A49" t="s">
        <v>658</v>
      </c>
      <c r="B49" t="s">
        <v>706</v>
      </c>
      <c r="C49">
        <v>0.11169999999999999</v>
      </c>
    </row>
    <row r="50" spans="1:3" x14ac:dyDescent="0.25">
      <c r="A50" t="s">
        <v>659</v>
      </c>
      <c r="B50" t="s">
        <v>707</v>
      </c>
      <c r="C50">
        <v>0.85360000000000003</v>
      </c>
    </row>
    <row r="51" spans="1:3" x14ac:dyDescent="0.25">
      <c r="A51" t="s">
        <v>660</v>
      </c>
      <c r="B51" t="s">
        <v>716</v>
      </c>
      <c r="C51">
        <v>5.9949999999999996E-2</v>
      </c>
    </row>
    <row r="52" spans="1:3" x14ac:dyDescent="0.25">
      <c r="A52" t="s">
        <v>660</v>
      </c>
      <c r="B52" t="s">
        <v>710</v>
      </c>
      <c r="C52">
        <v>0.32890000000000003</v>
      </c>
    </row>
    <row r="53" spans="1:3" x14ac:dyDescent="0.25">
      <c r="A53" t="s">
        <v>661</v>
      </c>
      <c r="B53" t="s">
        <v>713</v>
      </c>
      <c r="C53">
        <v>0.48420000000000002</v>
      </c>
    </row>
    <row r="54" spans="1:3" x14ac:dyDescent="0.25">
      <c r="A54" t="s">
        <v>662</v>
      </c>
      <c r="B54" t="s">
        <v>713</v>
      </c>
      <c r="C54">
        <v>0.19289999999999999</v>
      </c>
    </row>
    <row r="55" spans="1:3" x14ac:dyDescent="0.25">
      <c r="A55" t="s">
        <v>662</v>
      </c>
      <c r="B55" t="s">
        <v>706</v>
      </c>
      <c r="C55">
        <v>9.4899999999999998E-2</v>
      </c>
    </row>
    <row r="56" spans="1:3" x14ac:dyDescent="0.25">
      <c r="A56" t="s">
        <v>663</v>
      </c>
      <c r="B56" t="s">
        <v>707</v>
      </c>
      <c r="C56">
        <v>0.22559999999999999</v>
      </c>
    </row>
    <row r="57" spans="1:3" x14ac:dyDescent="0.25">
      <c r="A57" t="s">
        <v>664</v>
      </c>
      <c r="B57" t="s">
        <v>711</v>
      </c>
      <c r="C57">
        <v>0.16</v>
      </c>
    </row>
    <row r="58" spans="1:3" x14ac:dyDescent="0.25">
      <c r="A58" t="s">
        <v>664</v>
      </c>
      <c r="B58" t="s">
        <v>707</v>
      </c>
      <c r="C58">
        <v>0.04</v>
      </c>
    </row>
    <row r="59" spans="1:3" x14ac:dyDescent="0.25">
      <c r="A59" t="s">
        <v>665</v>
      </c>
      <c r="B59" t="s">
        <v>707</v>
      </c>
      <c r="C59">
        <v>0.1003</v>
      </c>
    </row>
    <row r="60" spans="1:3" x14ac:dyDescent="0.25">
      <c r="A60" t="s">
        <v>665</v>
      </c>
      <c r="B60" t="s">
        <v>706</v>
      </c>
      <c r="C60">
        <v>2.24E-2</v>
      </c>
    </row>
    <row r="61" spans="1:3" x14ac:dyDescent="0.25">
      <c r="A61" t="s">
        <v>666</v>
      </c>
      <c r="B61" t="s">
        <v>707</v>
      </c>
      <c r="C61">
        <v>5.7200000000000001E-2</v>
      </c>
    </row>
    <row r="62" spans="1:3" x14ac:dyDescent="0.25">
      <c r="A62" t="s">
        <v>666</v>
      </c>
      <c r="B62" t="s">
        <v>706</v>
      </c>
      <c r="C62">
        <v>3.7999999999999999E-2</v>
      </c>
    </row>
    <row r="63" spans="1:3" x14ac:dyDescent="0.25">
      <c r="A63" t="s">
        <v>667</v>
      </c>
      <c r="B63" t="s">
        <v>710</v>
      </c>
      <c r="C63">
        <v>0.16969999999999999</v>
      </c>
    </row>
    <row r="64" spans="1:3" x14ac:dyDescent="0.25">
      <c r="A64" t="s">
        <v>667</v>
      </c>
      <c r="B64" t="s">
        <v>707</v>
      </c>
      <c r="C64">
        <v>3.15E-2</v>
      </c>
    </row>
    <row r="65" spans="1:3" x14ac:dyDescent="0.25">
      <c r="A65" t="s">
        <v>668</v>
      </c>
      <c r="B65" t="s">
        <v>713</v>
      </c>
      <c r="C65">
        <v>0.04</v>
      </c>
    </row>
    <row r="66" spans="1:3" x14ac:dyDescent="0.25">
      <c r="A66" t="s">
        <v>669</v>
      </c>
      <c r="B66" t="s">
        <v>713</v>
      </c>
      <c r="C66">
        <v>3.4000000000000002E-2</v>
      </c>
    </row>
    <row r="67" spans="1:3" x14ac:dyDescent="0.25">
      <c r="A67" t="s">
        <v>670</v>
      </c>
      <c r="B67" t="s">
        <v>713</v>
      </c>
      <c r="C67">
        <v>0.10150000000000001</v>
      </c>
    </row>
    <row r="68" spans="1:3" x14ac:dyDescent="0.25">
      <c r="A68" t="s">
        <v>670</v>
      </c>
      <c r="B68" t="s">
        <v>706</v>
      </c>
      <c r="C68">
        <v>7.5700000000000003E-2</v>
      </c>
    </row>
    <row r="69" spans="1:3" x14ac:dyDescent="0.25">
      <c r="A69" t="s">
        <v>671</v>
      </c>
      <c r="B69" t="s">
        <v>706</v>
      </c>
      <c r="C69">
        <v>0.17560000000000001</v>
      </c>
    </row>
    <row r="70" spans="1:3" x14ac:dyDescent="0.25">
      <c r="A70" t="s">
        <v>672</v>
      </c>
      <c r="B70" t="s">
        <v>706</v>
      </c>
      <c r="C70">
        <v>7.7999999999999996E-3</v>
      </c>
    </row>
    <row r="71" spans="1:3" x14ac:dyDescent="0.25">
      <c r="A71" t="s">
        <v>673</v>
      </c>
      <c r="B71" t="s">
        <v>713</v>
      </c>
      <c r="C71">
        <v>5.0799999999999998E-2</v>
      </c>
    </row>
    <row r="72" spans="1:3" x14ac:dyDescent="0.25">
      <c r="A72" t="s">
        <v>673</v>
      </c>
      <c r="B72" t="s">
        <v>706</v>
      </c>
      <c r="C72">
        <v>3.4000000000000002E-2</v>
      </c>
    </row>
    <row r="73" spans="1:3" x14ac:dyDescent="0.25">
      <c r="A73" t="s">
        <v>674</v>
      </c>
      <c r="B73" t="s">
        <v>713</v>
      </c>
      <c r="C73">
        <v>0.15229999999999999</v>
      </c>
    </row>
    <row r="74" spans="1:3" x14ac:dyDescent="0.25">
      <c r="A74" t="s">
        <v>674</v>
      </c>
      <c r="B74" t="s">
        <v>706</v>
      </c>
      <c r="C74">
        <v>8.7499999999999994E-2</v>
      </c>
    </row>
    <row r="75" spans="1:3" x14ac:dyDescent="0.25">
      <c r="A75" t="s">
        <v>675</v>
      </c>
      <c r="B75" t="s">
        <v>708</v>
      </c>
      <c r="C75">
        <v>0.16350000000000001</v>
      </c>
    </row>
    <row r="76" spans="1:3" x14ac:dyDescent="0.25">
      <c r="A76" t="s">
        <v>676</v>
      </c>
      <c r="B76" t="s">
        <v>706</v>
      </c>
      <c r="C76">
        <v>7.22E-2</v>
      </c>
    </row>
    <row r="77" spans="1:3" x14ac:dyDescent="0.25">
      <c r="A77" t="s">
        <v>676</v>
      </c>
      <c r="B77" t="s">
        <v>712</v>
      </c>
      <c r="C77">
        <v>3.56E-2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topLeftCell="N16" workbookViewId="0">
      <selection sqref="A1:D1048576"/>
    </sheetView>
  </sheetViews>
  <sheetFormatPr defaultRowHeight="15" x14ac:dyDescent="0.25"/>
  <cols>
    <col min="2" max="2" width="12.28515625" style="32" customWidth="1"/>
    <col min="3" max="3" width="22.140625" style="33" customWidth="1"/>
    <col min="4" max="4" width="9.42578125" style="50" customWidth="1"/>
    <col min="6" max="6" width="30.28515625" customWidth="1"/>
    <col min="7" max="7" width="20.140625" customWidth="1"/>
    <col min="14" max="14" width="30.28515625" style="32" customWidth="1"/>
    <col min="15" max="15" width="23.85546875" customWidth="1"/>
  </cols>
  <sheetData>
    <row r="1" spans="1:21" ht="30" x14ac:dyDescent="0.25">
      <c r="A1" t="s">
        <v>677</v>
      </c>
      <c r="B1" s="31" t="s">
        <v>14</v>
      </c>
      <c r="C1" s="31" t="s">
        <v>768</v>
      </c>
      <c r="D1" s="54" t="s">
        <v>700</v>
      </c>
      <c r="I1" t="s">
        <v>677</v>
      </c>
      <c r="J1" t="s">
        <v>720</v>
      </c>
      <c r="K1" t="s">
        <v>733</v>
      </c>
      <c r="L1" t="s">
        <v>772</v>
      </c>
      <c r="N1" s="31"/>
    </row>
    <row r="2" spans="1:21" x14ac:dyDescent="0.25">
      <c r="A2" t="s">
        <v>678</v>
      </c>
      <c r="B2" s="32" t="s">
        <v>630</v>
      </c>
      <c r="C2" s="33" t="s">
        <v>767</v>
      </c>
      <c r="D2" s="50">
        <v>0.1133</v>
      </c>
      <c r="F2" s="36" t="s">
        <v>701</v>
      </c>
      <c r="G2" t="s">
        <v>771</v>
      </c>
      <c r="I2" t="s">
        <v>678</v>
      </c>
      <c r="J2" t="s">
        <v>630</v>
      </c>
      <c r="K2" t="s">
        <v>767</v>
      </c>
      <c r="L2">
        <v>0.34399999999999997</v>
      </c>
      <c r="N2" s="36" t="s">
        <v>701</v>
      </c>
      <c r="O2" t="s">
        <v>773</v>
      </c>
    </row>
    <row r="3" spans="1:21" x14ac:dyDescent="0.25">
      <c r="A3" t="s">
        <v>678</v>
      </c>
      <c r="B3" s="32" t="s">
        <v>630</v>
      </c>
      <c r="C3" s="33" t="s">
        <v>767</v>
      </c>
      <c r="D3" s="50">
        <v>5.0799999999999998E-2</v>
      </c>
      <c r="F3" s="37" t="s">
        <v>630</v>
      </c>
      <c r="G3" s="38">
        <v>0.34399999999999997</v>
      </c>
      <c r="I3" t="s">
        <v>678</v>
      </c>
      <c r="J3" t="s">
        <v>631</v>
      </c>
      <c r="K3" t="s">
        <v>767</v>
      </c>
      <c r="L3">
        <v>8.7599999999999997E-2</v>
      </c>
      <c r="N3" s="37" t="s">
        <v>682</v>
      </c>
      <c r="O3" s="38">
        <v>1.282</v>
      </c>
      <c r="Q3" t="s">
        <v>682</v>
      </c>
      <c r="R3" t="s">
        <v>773</v>
      </c>
      <c r="T3" t="s">
        <v>680</v>
      </c>
      <c r="U3" t="s">
        <v>773</v>
      </c>
    </row>
    <row r="4" spans="1:21" x14ac:dyDescent="0.25">
      <c r="A4" t="s">
        <v>678</v>
      </c>
      <c r="B4" s="32" t="s">
        <v>630</v>
      </c>
      <c r="C4" s="33" t="s">
        <v>767</v>
      </c>
      <c r="D4" s="50">
        <v>0.1799</v>
      </c>
      <c r="F4" s="52" t="s">
        <v>767</v>
      </c>
      <c r="G4" s="38">
        <v>0.34399999999999997</v>
      </c>
      <c r="I4" t="s">
        <v>678</v>
      </c>
      <c r="J4" t="s">
        <v>632</v>
      </c>
      <c r="K4" t="s">
        <v>767</v>
      </c>
      <c r="L4">
        <v>0.30570000000000003</v>
      </c>
      <c r="N4" s="52" t="s">
        <v>713</v>
      </c>
      <c r="O4" s="38">
        <v>7.3599999999999999E-2</v>
      </c>
      <c r="Q4" t="s">
        <v>713</v>
      </c>
      <c r="R4">
        <v>7.3599999999999999E-2</v>
      </c>
      <c r="T4" t="s">
        <v>713</v>
      </c>
      <c r="U4">
        <v>0.70477999999999996</v>
      </c>
    </row>
    <row r="5" spans="1:21" x14ac:dyDescent="0.25">
      <c r="A5" t="s">
        <v>678</v>
      </c>
      <c r="B5" s="32" t="s">
        <v>631</v>
      </c>
      <c r="C5" s="33" t="s">
        <v>767</v>
      </c>
      <c r="D5" s="50">
        <v>8.7599999999999997E-2</v>
      </c>
      <c r="F5" s="37" t="s">
        <v>631</v>
      </c>
      <c r="G5" s="38">
        <v>8.7599999999999997E-2</v>
      </c>
      <c r="I5" t="s">
        <v>678</v>
      </c>
      <c r="J5" t="s">
        <v>679</v>
      </c>
      <c r="K5" t="s">
        <v>713</v>
      </c>
      <c r="L5">
        <v>5.4800000000000001E-2</v>
      </c>
      <c r="N5" s="52" t="s">
        <v>716</v>
      </c>
      <c r="O5" s="38">
        <v>4.1999999999999996E-2</v>
      </c>
      <c r="Q5" t="s">
        <v>716</v>
      </c>
      <c r="R5">
        <v>4.1999999999999996E-2</v>
      </c>
      <c r="T5" t="s">
        <v>716</v>
      </c>
      <c r="U5">
        <v>5.9949999999999996E-2</v>
      </c>
    </row>
    <row r="6" spans="1:21" x14ac:dyDescent="0.25">
      <c r="A6" t="s">
        <v>678</v>
      </c>
      <c r="B6" s="32" t="s">
        <v>632</v>
      </c>
      <c r="C6" s="33" t="s">
        <v>767</v>
      </c>
      <c r="D6" s="50">
        <v>0.20430000000000001</v>
      </c>
      <c r="F6" s="52" t="s">
        <v>767</v>
      </c>
      <c r="G6" s="38">
        <v>8.7599999999999997E-2</v>
      </c>
      <c r="I6" t="s">
        <v>678</v>
      </c>
      <c r="J6" t="s">
        <v>679</v>
      </c>
      <c r="K6" t="s">
        <v>767</v>
      </c>
      <c r="L6">
        <v>7.4499999999999997E-2</v>
      </c>
      <c r="N6" s="52" t="s">
        <v>769</v>
      </c>
      <c r="O6" s="38">
        <v>0.11309999999999999</v>
      </c>
      <c r="Q6" t="s">
        <v>767</v>
      </c>
      <c r="R6">
        <v>0.77320000000000011</v>
      </c>
      <c r="T6" t="s">
        <v>767</v>
      </c>
      <c r="U6">
        <v>2.1848999999999998</v>
      </c>
    </row>
    <row r="7" spans="1:21" x14ac:dyDescent="0.25">
      <c r="A7" t="s">
        <v>678</v>
      </c>
      <c r="B7" s="32" t="s">
        <v>632</v>
      </c>
      <c r="C7" s="33" t="s">
        <v>767</v>
      </c>
      <c r="D7" s="50">
        <v>3.1899999999999998E-2</v>
      </c>
      <c r="F7" s="37" t="s">
        <v>632</v>
      </c>
      <c r="G7" s="38">
        <v>0.30570000000000003</v>
      </c>
      <c r="I7" t="s">
        <v>678</v>
      </c>
      <c r="J7" t="s">
        <v>679</v>
      </c>
      <c r="K7" t="s">
        <v>705</v>
      </c>
      <c r="L7">
        <v>5.8599999999999999E-2</v>
      </c>
      <c r="N7" s="52" t="s">
        <v>767</v>
      </c>
      <c r="O7" s="38">
        <v>0.77320000000000011</v>
      </c>
      <c r="Q7" t="s">
        <v>769</v>
      </c>
      <c r="R7">
        <v>0.11309999999999999</v>
      </c>
      <c r="T7" t="s">
        <v>769</v>
      </c>
    </row>
    <row r="8" spans="1:21" x14ac:dyDescent="0.25">
      <c r="A8" t="s">
        <v>678</v>
      </c>
      <c r="B8" s="32" t="s">
        <v>632</v>
      </c>
      <c r="C8" s="33" t="s">
        <v>767</v>
      </c>
      <c r="D8" s="50">
        <v>6.9500000000000006E-2</v>
      </c>
      <c r="F8" s="52" t="s">
        <v>767</v>
      </c>
      <c r="G8" s="38">
        <v>0.30570000000000003</v>
      </c>
      <c r="I8" t="s">
        <v>678</v>
      </c>
      <c r="J8" t="s">
        <v>633</v>
      </c>
      <c r="K8" t="s">
        <v>769</v>
      </c>
      <c r="L8">
        <v>7.7200000000000005E-2</v>
      </c>
      <c r="N8" s="52" t="s">
        <v>709</v>
      </c>
      <c r="O8" s="38">
        <v>0.22850000000000001</v>
      </c>
      <c r="Q8" t="s">
        <v>705</v>
      </c>
      <c r="T8" t="s">
        <v>705</v>
      </c>
    </row>
    <row r="9" spans="1:21" x14ac:dyDescent="0.25">
      <c r="A9" t="s">
        <v>678</v>
      </c>
      <c r="B9" s="32" t="s">
        <v>679</v>
      </c>
      <c r="C9" s="33" t="s">
        <v>705</v>
      </c>
      <c r="D9" s="50">
        <v>5.8599999999999999E-2</v>
      </c>
      <c r="F9" s="37" t="s">
        <v>679</v>
      </c>
      <c r="G9" s="38">
        <v>0.18790000000000001</v>
      </c>
      <c r="I9" t="s">
        <v>678</v>
      </c>
      <c r="J9" t="s">
        <v>633</v>
      </c>
      <c r="K9" t="s">
        <v>767</v>
      </c>
      <c r="L9">
        <v>3.5999999999999997E-2</v>
      </c>
      <c r="N9" s="52" t="s">
        <v>712</v>
      </c>
      <c r="O9" s="38">
        <v>5.16E-2</v>
      </c>
      <c r="Q9" t="s">
        <v>504</v>
      </c>
      <c r="T9" t="s">
        <v>160</v>
      </c>
      <c r="U9">
        <v>0.14150000000000001</v>
      </c>
    </row>
    <row r="10" spans="1:21" x14ac:dyDescent="0.25">
      <c r="A10" t="s">
        <v>678</v>
      </c>
      <c r="B10" s="32" t="s">
        <v>679</v>
      </c>
      <c r="C10" s="33" t="s">
        <v>767</v>
      </c>
      <c r="D10" s="50">
        <v>7.4499999999999997E-2</v>
      </c>
      <c r="F10" s="52" t="s">
        <v>713</v>
      </c>
      <c r="G10" s="38">
        <v>5.4800000000000001E-2</v>
      </c>
      <c r="I10" t="s">
        <v>680</v>
      </c>
      <c r="J10" t="s">
        <v>634</v>
      </c>
      <c r="K10" t="s">
        <v>767</v>
      </c>
      <c r="L10">
        <v>0.114</v>
      </c>
      <c r="N10" s="37" t="s">
        <v>680</v>
      </c>
      <c r="O10" s="38">
        <v>3.2237300000000002</v>
      </c>
      <c r="Q10" t="s">
        <v>770</v>
      </c>
      <c r="R10">
        <v>0.22850000000000001</v>
      </c>
      <c r="T10" t="s">
        <v>770</v>
      </c>
    </row>
    <row r="11" spans="1:21" x14ac:dyDescent="0.25">
      <c r="A11" t="s">
        <v>678</v>
      </c>
      <c r="B11" s="32" t="s">
        <v>679</v>
      </c>
      <c r="C11" s="33" t="s">
        <v>713</v>
      </c>
      <c r="D11" s="50">
        <v>5.4800000000000001E-2</v>
      </c>
      <c r="F11" s="52" t="s">
        <v>767</v>
      </c>
      <c r="G11" s="38">
        <v>7.4499999999999997E-2</v>
      </c>
      <c r="I11" t="s">
        <v>680</v>
      </c>
      <c r="J11" t="s">
        <v>634</v>
      </c>
      <c r="K11" t="s">
        <v>160</v>
      </c>
      <c r="L11">
        <v>2.4E-2</v>
      </c>
      <c r="N11" s="52" t="s">
        <v>713</v>
      </c>
      <c r="O11" s="38">
        <v>0.70477999999999996</v>
      </c>
      <c r="Q11" t="s">
        <v>712</v>
      </c>
      <c r="R11">
        <v>5.16E-2</v>
      </c>
      <c r="T11" t="s">
        <v>712</v>
      </c>
      <c r="U11">
        <v>0.1326</v>
      </c>
    </row>
    <row r="12" spans="1:21" x14ac:dyDescent="0.25">
      <c r="A12" t="s">
        <v>678</v>
      </c>
      <c r="B12" s="32" t="s">
        <v>633</v>
      </c>
      <c r="C12" s="33" t="s">
        <v>767</v>
      </c>
      <c r="D12" s="50">
        <v>3.5999999999999997E-2</v>
      </c>
      <c r="F12" s="52" t="s">
        <v>705</v>
      </c>
      <c r="G12" s="38">
        <v>5.8599999999999999E-2</v>
      </c>
      <c r="I12" t="s">
        <v>680</v>
      </c>
      <c r="J12" t="s">
        <v>634</v>
      </c>
      <c r="K12" t="s">
        <v>706</v>
      </c>
      <c r="L12">
        <v>7.3599999999999999E-2</v>
      </c>
      <c r="N12" s="52" t="s">
        <v>716</v>
      </c>
      <c r="O12" s="38">
        <v>5.9949999999999996E-2</v>
      </c>
    </row>
    <row r="13" spans="1:21" x14ac:dyDescent="0.25">
      <c r="A13" t="s">
        <v>678</v>
      </c>
      <c r="B13" s="32" t="s">
        <v>633</v>
      </c>
      <c r="C13" s="33" t="s">
        <v>769</v>
      </c>
      <c r="D13" s="50">
        <v>7.7200000000000005E-2</v>
      </c>
      <c r="F13" s="37" t="s">
        <v>633</v>
      </c>
      <c r="G13" s="38">
        <v>0.1132</v>
      </c>
      <c r="I13" t="s">
        <v>680</v>
      </c>
      <c r="J13" t="s">
        <v>634</v>
      </c>
      <c r="K13" t="s">
        <v>712</v>
      </c>
      <c r="L13">
        <v>0.1326</v>
      </c>
      <c r="N13" s="52" t="s">
        <v>767</v>
      </c>
      <c r="O13" s="38">
        <v>2.1113</v>
      </c>
      <c r="Q13" t="s">
        <v>678</v>
      </c>
      <c r="T13" t="s">
        <v>681</v>
      </c>
    </row>
    <row r="14" spans="1:21" x14ac:dyDescent="0.25">
      <c r="A14" t="s">
        <v>680</v>
      </c>
      <c r="B14" s="32" t="s">
        <v>634</v>
      </c>
      <c r="C14" s="33" t="s">
        <v>706</v>
      </c>
      <c r="D14" s="50">
        <v>7.3599999999999999E-2</v>
      </c>
      <c r="F14" s="52" t="s">
        <v>769</v>
      </c>
      <c r="G14" s="38">
        <v>7.7200000000000005E-2</v>
      </c>
      <c r="I14" t="s">
        <v>680</v>
      </c>
      <c r="J14" t="s">
        <v>635</v>
      </c>
      <c r="K14" t="s">
        <v>767</v>
      </c>
      <c r="L14">
        <v>0.1961</v>
      </c>
      <c r="N14" s="52" t="s">
        <v>160</v>
      </c>
      <c r="O14" s="38">
        <v>0.14150000000000001</v>
      </c>
      <c r="Q14" t="s">
        <v>713</v>
      </c>
      <c r="R14">
        <v>5.4800000000000001E-2</v>
      </c>
      <c r="T14" t="s">
        <v>713</v>
      </c>
      <c r="U14">
        <v>0.3967</v>
      </c>
    </row>
    <row r="15" spans="1:21" x14ac:dyDescent="0.25">
      <c r="A15" t="s">
        <v>680</v>
      </c>
      <c r="B15" s="32" t="s">
        <v>634</v>
      </c>
      <c r="C15" s="33" t="s">
        <v>160</v>
      </c>
      <c r="D15" s="50">
        <v>2.4E-2</v>
      </c>
      <c r="F15" s="52" t="s">
        <v>767</v>
      </c>
      <c r="G15" s="38">
        <v>3.5999999999999997E-2</v>
      </c>
      <c r="I15" t="s">
        <v>680</v>
      </c>
      <c r="J15" t="s">
        <v>636</v>
      </c>
      <c r="K15" t="s">
        <v>713</v>
      </c>
      <c r="L15">
        <v>1.34E-2</v>
      </c>
      <c r="N15" s="52" t="s">
        <v>706</v>
      </c>
      <c r="O15" s="38">
        <v>7.3599999999999999E-2</v>
      </c>
      <c r="Q15" t="s">
        <v>716</v>
      </c>
      <c r="T15" t="s">
        <v>716</v>
      </c>
      <c r="U15">
        <v>0.12809999999999999</v>
      </c>
    </row>
    <row r="16" spans="1:21" x14ac:dyDescent="0.25">
      <c r="A16" t="s">
        <v>680</v>
      </c>
      <c r="B16" s="32" t="s">
        <v>634</v>
      </c>
      <c r="C16" s="33" t="s">
        <v>767</v>
      </c>
      <c r="D16" s="50">
        <v>0.114</v>
      </c>
      <c r="F16" s="37" t="s">
        <v>634</v>
      </c>
      <c r="G16" s="38">
        <v>0.34420000000000001</v>
      </c>
      <c r="I16" t="s">
        <v>680</v>
      </c>
      <c r="J16" t="s">
        <v>636</v>
      </c>
      <c r="K16" t="s">
        <v>767</v>
      </c>
      <c r="L16">
        <v>5.8700000000000002E-2</v>
      </c>
      <c r="N16" s="52" t="s">
        <v>712</v>
      </c>
      <c r="O16" s="38">
        <v>0.1326</v>
      </c>
      <c r="Q16" t="s">
        <v>767</v>
      </c>
      <c r="R16">
        <v>1.5163</v>
      </c>
      <c r="T16" t="s">
        <v>767</v>
      </c>
      <c r="U16">
        <v>0.6038</v>
      </c>
    </row>
    <row r="17" spans="1:21" x14ac:dyDescent="0.25">
      <c r="A17" t="s">
        <v>680</v>
      </c>
      <c r="B17" s="32" t="s">
        <v>634</v>
      </c>
      <c r="C17" s="33" t="s">
        <v>712</v>
      </c>
      <c r="D17" s="50">
        <v>0.1326</v>
      </c>
      <c r="F17" s="52" t="s">
        <v>767</v>
      </c>
      <c r="G17" s="38">
        <v>0.114</v>
      </c>
      <c r="I17" t="s">
        <v>680</v>
      </c>
      <c r="J17" t="s">
        <v>636</v>
      </c>
      <c r="K17" t="s">
        <v>160</v>
      </c>
      <c r="L17">
        <v>0.11750000000000001</v>
      </c>
      <c r="N17" s="37" t="s">
        <v>678</v>
      </c>
      <c r="O17" s="38">
        <v>1.8669</v>
      </c>
      <c r="Q17" t="s">
        <v>769</v>
      </c>
      <c r="R17">
        <v>0.23720000000000002</v>
      </c>
      <c r="T17" t="s">
        <v>769</v>
      </c>
      <c r="U17">
        <v>0.18580000000000002</v>
      </c>
    </row>
    <row r="18" spans="1:21" x14ac:dyDescent="0.25">
      <c r="A18" t="s">
        <v>680</v>
      </c>
      <c r="B18" s="32" t="s">
        <v>635</v>
      </c>
      <c r="C18" s="33" t="s">
        <v>767</v>
      </c>
      <c r="D18" s="50">
        <v>0.1145</v>
      </c>
      <c r="F18" s="52" t="s">
        <v>160</v>
      </c>
      <c r="G18" s="38">
        <v>2.4E-2</v>
      </c>
      <c r="I18" t="s">
        <v>680</v>
      </c>
      <c r="J18" t="s">
        <v>637</v>
      </c>
      <c r="K18" t="s">
        <v>713</v>
      </c>
      <c r="L18">
        <v>1.4280000000000001E-2</v>
      </c>
      <c r="N18" s="52" t="s">
        <v>713</v>
      </c>
      <c r="O18" s="38">
        <v>5.4800000000000001E-2</v>
      </c>
      <c r="Q18" t="s">
        <v>504</v>
      </c>
      <c r="T18" t="s">
        <v>504</v>
      </c>
    </row>
    <row r="19" spans="1:21" x14ac:dyDescent="0.25">
      <c r="A19" t="s">
        <v>680</v>
      </c>
      <c r="B19" s="32" t="s">
        <v>635</v>
      </c>
      <c r="C19" s="33" t="s">
        <v>767</v>
      </c>
      <c r="D19" s="50">
        <v>8.1600000000000006E-2</v>
      </c>
      <c r="F19" s="52" t="s">
        <v>706</v>
      </c>
      <c r="G19" s="38">
        <v>7.3599999999999999E-2</v>
      </c>
      <c r="I19" t="s">
        <v>680</v>
      </c>
      <c r="J19" t="s">
        <v>637</v>
      </c>
      <c r="K19" t="s">
        <v>767</v>
      </c>
      <c r="L19">
        <v>0.02</v>
      </c>
      <c r="N19" s="52" t="s">
        <v>769</v>
      </c>
      <c r="O19" s="38">
        <v>0.23720000000000002</v>
      </c>
      <c r="Q19" t="s">
        <v>705</v>
      </c>
      <c r="R19">
        <v>5.8599999999999999E-2</v>
      </c>
      <c r="T19" t="s">
        <v>705</v>
      </c>
    </row>
    <row r="20" spans="1:21" x14ac:dyDescent="0.25">
      <c r="A20" t="s">
        <v>680</v>
      </c>
      <c r="B20" s="32" t="s">
        <v>636</v>
      </c>
      <c r="C20" s="33" t="s">
        <v>160</v>
      </c>
      <c r="D20" s="50">
        <v>8.7300000000000003E-2</v>
      </c>
      <c r="F20" s="52" t="s">
        <v>712</v>
      </c>
      <c r="G20" s="38">
        <v>0.1326</v>
      </c>
      <c r="H20" s="50"/>
      <c r="I20" t="s">
        <v>681</v>
      </c>
      <c r="J20" t="s">
        <v>638</v>
      </c>
      <c r="K20" t="s">
        <v>769</v>
      </c>
      <c r="L20">
        <v>2.23E-2</v>
      </c>
      <c r="N20" s="52" t="s">
        <v>767</v>
      </c>
      <c r="O20" s="38">
        <v>1.5163</v>
      </c>
      <c r="Q20" t="s">
        <v>770</v>
      </c>
      <c r="T20" t="s">
        <v>770</v>
      </c>
      <c r="U20">
        <v>2.23E-2</v>
      </c>
    </row>
    <row r="21" spans="1:21" x14ac:dyDescent="0.25">
      <c r="A21" t="s">
        <v>680</v>
      </c>
      <c r="B21" s="32" t="s">
        <v>636</v>
      </c>
      <c r="C21" s="33" t="s">
        <v>767</v>
      </c>
      <c r="D21" s="50">
        <v>2.01E-2</v>
      </c>
      <c r="F21" s="37" t="s">
        <v>635</v>
      </c>
      <c r="G21" s="38">
        <v>0.1961</v>
      </c>
      <c r="H21" s="50"/>
      <c r="I21" t="s">
        <v>682</v>
      </c>
      <c r="J21" t="s">
        <v>639</v>
      </c>
      <c r="K21" t="s">
        <v>767</v>
      </c>
      <c r="L21">
        <v>4.1399999999999999E-2</v>
      </c>
      <c r="N21" s="52" t="s">
        <v>705</v>
      </c>
      <c r="O21" s="38">
        <v>5.8599999999999999E-2</v>
      </c>
      <c r="Q21" t="s">
        <v>712</v>
      </c>
      <c r="T21" t="s">
        <v>712</v>
      </c>
    </row>
    <row r="22" spans="1:21" x14ac:dyDescent="0.25">
      <c r="A22" t="s">
        <v>680</v>
      </c>
      <c r="B22" s="32" t="s">
        <v>636</v>
      </c>
      <c r="C22" s="33" t="s">
        <v>713</v>
      </c>
      <c r="D22" s="50">
        <v>1.34E-2</v>
      </c>
      <c r="F22" s="52" t="s">
        <v>767</v>
      </c>
      <c r="G22" s="38">
        <v>0.1961</v>
      </c>
      <c r="H22" s="50"/>
      <c r="I22" t="s">
        <v>681</v>
      </c>
      <c r="J22" t="s">
        <v>638</v>
      </c>
      <c r="K22" t="s">
        <v>770</v>
      </c>
      <c r="L22">
        <v>2.23E-2</v>
      </c>
      <c r="N22" s="37" t="s">
        <v>681</v>
      </c>
      <c r="O22" s="38">
        <v>1.3367</v>
      </c>
    </row>
    <row r="23" spans="1:21" x14ac:dyDescent="0.25">
      <c r="A23" t="s">
        <v>680</v>
      </c>
      <c r="B23" s="32" t="s">
        <v>636</v>
      </c>
      <c r="C23" s="33" t="s">
        <v>160</v>
      </c>
      <c r="D23" s="50">
        <v>3.0200000000000001E-2</v>
      </c>
      <c r="F23" s="37" t="s">
        <v>636</v>
      </c>
      <c r="G23" s="38">
        <v>0.18959999999999999</v>
      </c>
      <c r="H23" s="50"/>
      <c r="I23" t="s">
        <v>682</v>
      </c>
      <c r="J23" t="s">
        <v>639</v>
      </c>
      <c r="K23" t="s">
        <v>769</v>
      </c>
      <c r="L23">
        <v>3.04E-2</v>
      </c>
      <c r="N23" s="52" t="s">
        <v>713</v>
      </c>
      <c r="O23" s="38">
        <v>0.3967</v>
      </c>
    </row>
    <row r="24" spans="1:21" x14ac:dyDescent="0.25">
      <c r="A24" t="s">
        <v>680</v>
      </c>
      <c r="B24" s="32" t="s">
        <v>636</v>
      </c>
      <c r="C24" s="33" t="s">
        <v>767</v>
      </c>
      <c r="D24" s="50">
        <v>3.8600000000000002E-2</v>
      </c>
      <c r="F24" s="52" t="s">
        <v>713</v>
      </c>
      <c r="G24" s="38">
        <v>1.34E-2</v>
      </c>
      <c r="H24" s="50"/>
      <c r="I24" t="s">
        <v>682</v>
      </c>
      <c r="J24" t="s">
        <v>640</v>
      </c>
      <c r="K24" t="s">
        <v>767</v>
      </c>
      <c r="L24">
        <v>0.1134</v>
      </c>
      <c r="N24" s="52" t="s">
        <v>716</v>
      </c>
      <c r="O24" s="38">
        <v>0.12809999999999999</v>
      </c>
    </row>
    <row r="25" spans="1:21" x14ac:dyDescent="0.25">
      <c r="A25" t="s">
        <v>680</v>
      </c>
      <c r="B25" s="32" t="s">
        <v>637</v>
      </c>
      <c r="C25" s="33" t="s">
        <v>713</v>
      </c>
      <c r="D25" s="50">
        <v>1.4280000000000001E-2</v>
      </c>
      <c r="F25" s="52" t="s">
        <v>767</v>
      </c>
      <c r="G25" s="38">
        <v>5.8700000000000002E-2</v>
      </c>
      <c r="H25" s="50"/>
      <c r="I25" t="s">
        <v>682</v>
      </c>
      <c r="J25" t="s">
        <v>641</v>
      </c>
      <c r="K25" t="s">
        <v>716</v>
      </c>
      <c r="L25">
        <v>4.1999999999999996E-2</v>
      </c>
      <c r="N25" s="52" t="s">
        <v>769</v>
      </c>
      <c r="O25" s="38">
        <v>0.18580000000000002</v>
      </c>
    </row>
    <row r="26" spans="1:21" x14ac:dyDescent="0.25">
      <c r="A26" t="s">
        <v>680</v>
      </c>
      <c r="B26" s="32" t="s">
        <v>637</v>
      </c>
      <c r="C26" s="33" t="s">
        <v>767</v>
      </c>
      <c r="D26" s="50">
        <v>0.02</v>
      </c>
      <c r="F26" s="52" t="s">
        <v>160</v>
      </c>
      <c r="G26" s="38">
        <v>0.11750000000000001</v>
      </c>
      <c r="H26" s="48"/>
      <c r="I26" t="s">
        <v>682</v>
      </c>
      <c r="J26" t="s">
        <v>642</v>
      </c>
      <c r="K26" t="s">
        <v>713</v>
      </c>
      <c r="L26">
        <v>2.2800000000000001E-2</v>
      </c>
      <c r="N26" s="52" t="s">
        <v>767</v>
      </c>
      <c r="O26" s="38">
        <v>0.6038</v>
      </c>
    </row>
    <row r="27" spans="1:21" x14ac:dyDescent="0.25">
      <c r="A27" t="s">
        <v>681</v>
      </c>
      <c r="B27" s="32" t="s">
        <v>638</v>
      </c>
      <c r="C27" s="33" t="s">
        <v>769</v>
      </c>
      <c r="D27" s="50">
        <v>2.23E-2</v>
      </c>
      <c r="F27" s="37" t="s">
        <v>637</v>
      </c>
      <c r="G27" s="38">
        <v>3.4280000000000005E-2</v>
      </c>
      <c r="H27" s="48"/>
      <c r="I27" t="s">
        <v>682</v>
      </c>
      <c r="J27" t="s">
        <v>642</v>
      </c>
      <c r="K27" t="s">
        <v>769</v>
      </c>
      <c r="L27">
        <v>8.2699999999999996E-2</v>
      </c>
      <c r="N27" s="52" t="s">
        <v>770</v>
      </c>
      <c r="O27" s="38">
        <v>2.23E-2</v>
      </c>
    </row>
    <row r="28" spans="1:21" x14ac:dyDescent="0.25">
      <c r="A28" t="s">
        <v>681</v>
      </c>
      <c r="B28" s="32" t="s">
        <v>638</v>
      </c>
      <c r="C28" s="33" t="s">
        <v>767</v>
      </c>
      <c r="D28" s="50">
        <v>4.1399999999999999E-2</v>
      </c>
      <c r="F28" s="52" t="s">
        <v>713</v>
      </c>
      <c r="G28" s="38">
        <v>1.4280000000000001E-2</v>
      </c>
      <c r="H28" s="48"/>
      <c r="I28" t="s">
        <v>682</v>
      </c>
      <c r="J28" t="s">
        <v>642</v>
      </c>
      <c r="K28" t="s">
        <v>712</v>
      </c>
      <c r="L28">
        <v>1.6E-2</v>
      </c>
      <c r="N28" s="37" t="s">
        <v>702</v>
      </c>
      <c r="O28" s="38"/>
    </row>
    <row r="29" spans="1:21" x14ac:dyDescent="0.25">
      <c r="A29" t="s">
        <v>681</v>
      </c>
      <c r="B29" s="32" t="s">
        <v>638</v>
      </c>
      <c r="C29" s="33" t="s">
        <v>770</v>
      </c>
      <c r="D29" s="50">
        <v>2.23E-2</v>
      </c>
      <c r="F29" s="52" t="s">
        <v>767</v>
      </c>
      <c r="G29" s="38">
        <v>0.02</v>
      </c>
      <c r="H29" s="48"/>
      <c r="I29" t="s">
        <v>681</v>
      </c>
      <c r="J29" t="s">
        <v>643</v>
      </c>
      <c r="K29" t="s">
        <v>713</v>
      </c>
      <c r="L29">
        <v>3.9E-2</v>
      </c>
      <c r="N29" s="52" t="s">
        <v>702</v>
      </c>
      <c r="O29" s="38"/>
    </row>
    <row r="30" spans="1:21" x14ac:dyDescent="0.25">
      <c r="A30" t="s">
        <v>682</v>
      </c>
      <c r="B30" s="32" t="s">
        <v>639</v>
      </c>
      <c r="C30" s="33" t="s">
        <v>769</v>
      </c>
      <c r="D30" s="50">
        <v>3.04E-2</v>
      </c>
      <c r="F30" s="37" t="s">
        <v>638</v>
      </c>
      <c r="G30" s="38">
        <v>8.6000000000000007E-2</v>
      </c>
      <c r="H30" s="48"/>
      <c r="I30" t="s">
        <v>681</v>
      </c>
      <c r="J30" t="s">
        <v>643</v>
      </c>
      <c r="K30" t="s">
        <v>716</v>
      </c>
      <c r="L30">
        <v>0.1206</v>
      </c>
      <c r="N30" s="37" t="s">
        <v>703</v>
      </c>
      <c r="O30" s="38">
        <v>7.7093300000000005</v>
      </c>
    </row>
    <row r="31" spans="1:21" x14ac:dyDescent="0.25">
      <c r="A31" t="s">
        <v>682</v>
      </c>
      <c r="B31" s="32" t="s">
        <v>640</v>
      </c>
      <c r="C31" s="33" t="s">
        <v>767</v>
      </c>
      <c r="D31" s="50">
        <v>0.1134</v>
      </c>
      <c r="F31" s="52" t="s">
        <v>769</v>
      </c>
      <c r="G31" s="38">
        <v>2.23E-2</v>
      </c>
      <c r="H31" s="48"/>
      <c r="I31" t="s">
        <v>681</v>
      </c>
      <c r="J31" t="s">
        <v>644</v>
      </c>
      <c r="K31" t="s">
        <v>767</v>
      </c>
      <c r="L31">
        <v>5.7999999999999996E-2</v>
      </c>
      <c r="N31"/>
    </row>
    <row r="32" spans="1:21" x14ac:dyDescent="0.25">
      <c r="A32" t="s">
        <v>682</v>
      </c>
      <c r="B32" s="32" t="s">
        <v>641</v>
      </c>
      <c r="C32" s="33" t="s">
        <v>716</v>
      </c>
      <c r="D32" s="50">
        <v>2.2800000000000001E-2</v>
      </c>
      <c r="F32" s="52" t="s">
        <v>767</v>
      </c>
      <c r="G32" s="38">
        <v>4.1399999999999999E-2</v>
      </c>
      <c r="H32" s="48"/>
      <c r="I32" t="s">
        <v>681</v>
      </c>
      <c r="J32" t="s">
        <v>645</v>
      </c>
      <c r="K32" t="s">
        <v>713</v>
      </c>
      <c r="L32">
        <v>7.1999999999999998E-3</v>
      </c>
      <c r="N32"/>
    </row>
    <row r="33" spans="1:14" x14ac:dyDescent="0.25">
      <c r="A33" t="s">
        <v>682</v>
      </c>
      <c r="B33" s="32" t="s">
        <v>641</v>
      </c>
      <c r="C33" s="33" t="s">
        <v>716</v>
      </c>
      <c r="D33" s="50">
        <v>1.9199999999999998E-2</v>
      </c>
      <c r="F33" s="52" t="s">
        <v>770</v>
      </c>
      <c r="G33" s="38">
        <v>2.23E-2</v>
      </c>
      <c r="H33" s="48"/>
      <c r="I33" t="s">
        <v>681</v>
      </c>
      <c r="J33" t="s">
        <v>645</v>
      </c>
      <c r="K33" t="s">
        <v>716</v>
      </c>
      <c r="L33">
        <v>7.4999999999999997E-3</v>
      </c>
      <c r="N33"/>
    </row>
    <row r="34" spans="1:14" x14ac:dyDescent="0.25">
      <c r="A34" t="s">
        <v>682</v>
      </c>
      <c r="B34" s="32" t="s">
        <v>642</v>
      </c>
      <c r="C34" s="33" t="s">
        <v>769</v>
      </c>
      <c r="D34" s="50">
        <v>8.2699999999999996E-2</v>
      </c>
      <c r="F34" s="37" t="s">
        <v>639</v>
      </c>
      <c r="G34" s="38">
        <v>3.04E-2</v>
      </c>
      <c r="H34" s="48"/>
      <c r="I34" t="s">
        <v>682</v>
      </c>
      <c r="J34" t="s">
        <v>646</v>
      </c>
      <c r="K34" t="s">
        <v>767</v>
      </c>
      <c r="L34">
        <v>0.1593</v>
      </c>
      <c r="N34"/>
    </row>
    <row r="35" spans="1:14" x14ac:dyDescent="0.25">
      <c r="A35" t="s">
        <v>682</v>
      </c>
      <c r="B35" s="32" t="s">
        <v>642</v>
      </c>
      <c r="C35" s="33" t="s">
        <v>712</v>
      </c>
      <c r="D35" s="50">
        <v>1.6E-2</v>
      </c>
      <c r="F35" s="52" t="s">
        <v>769</v>
      </c>
      <c r="G35" s="38">
        <v>3.04E-2</v>
      </c>
      <c r="H35" s="48"/>
      <c r="I35" t="s">
        <v>682</v>
      </c>
      <c r="J35" t="s">
        <v>647</v>
      </c>
      <c r="K35" t="s">
        <v>767</v>
      </c>
      <c r="L35">
        <v>5.2900000000000003E-2</v>
      </c>
      <c r="N35"/>
    </row>
    <row r="36" spans="1:14" x14ac:dyDescent="0.25">
      <c r="A36" t="s">
        <v>682</v>
      </c>
      <c r="B36" s="32" t="s">
        <v>642</v>
      </c>
      <c r="C36" s="33" t="s">
        <v>713</v>
      </c>
      <c r="D36" s="50">
        <v>2.2800000000000001E-2</v>
      </c>
      <c r="F36" s="37" t="s">
        <v>640</v>
      </c>
      <c r="G36" s="38">
        <v>0.1134</v>
      </c>
      <c r="H36" s="48"/>
      <c r="I36" t="s">
        <v>682</v>
      </c>
      <c r="J36" t="s">
        <v>648</v>
      </c>
      <c r="K36" t="s">
        <v>709</v>
      </c>
      <c r="L36">
        <v>0.22850000000000001</v>
      </c>
      <c r="N36"/>
    </row>
    <row r="37" spans="1:14" x14ac:dyDescent="0.25">
      <c r="A37" t="s">
        <v>681</v>
      </c>
      <c r="B37" s="32" t="s">
        <v>643</v>
      </c>
      <c r="C37" s="33" t="s">
        <v>716</v>
      </c>
      <c r="D37" s="50">
        <v>0.1206</v>
      </c>
      <c r="F37" s="52" t="s">
        <v>767</v>
      </c>
      <c r="G37" s="38">
        <v>0.1134</v>
      </c>
      <c r="H37" s="48"/>
      <c r="I37" t="s">
        <v>681</v>
      </c>
      <c r="J37" t="s">
        <v>649</v>
      </c>
      <c r="K37" t="s">
        <v>767</v>
      </c>
      <c r="L37">
        <v>0.11550000000000001</v>
      </c>
      <c r="N37"/>
    </row>
    <row r="38" spans="1:14" x14ac:dyDescent="0.25">
      <c r="A38" t="s">
        <v>681</v>
      </c>
      <c r="B38" s="32" t="s">
        <v>643</v>
      </c>
      <c r="C38" s="33" t="s">
        <v>713</v>
      </c>
      <c r="D38" s="50">
        <v>3.9E-2</v>
      </c>
      <c r="F38" s="37" t="s">
        <v>641</v>
      </c>
      <c r="G38" s="38">
        <v>4.1999999999999996E-2</v>
      </c>
      <c r="H38" s="46"/>
      <c r="I38" t="s">
        <v>681</v>
      </c>
      <c r="J38" t="s">
        <v>650</v>
      </c>
      <c r="K38" t="s">
        <v>767</v>
      </c>
      <c r="L38">
        <v>0.2671</v>
      </c>
      <c r="N38"/>
    </row>
    <row r="39" spans="1:14" x14ac:dyDescent="0.25">
      <c r="A39" t="s">
        <v>681</v>
      </c>
      <c r="B39" s="32" t="s">
        <v>644</v>
      </c>
      <c r="C39" s="33" t="s">
        <v>767</v>
      </c>
      <c r="D39" s="50">
        <v>2.86E-2</v>
      </c>
      <c r="F39" s="52" t="s">
        <v>716</v>
      </c>
      <c r="G39" s="38">
        <v>4.1999999999999996E-2</v>
      </c>
      <c r="H39" s="46"/>
      <c r="I39" t="s">
        <v>681</v>
      </c>
      <c r="J39" t="s">
        <v>651</v>
      </c>
      <c r="K39" t="s">
        <v>713</v>
      </c>
      <c r="L39">
        <v>2.2700000000000001E-2</v>
      </c>
      <c r="N39"/>
    </row>
    <row r="40" spans="1:14" x14ac:dyDescent="0.25">
      <c r="A40" t="s">
        <v>681</v>
      </c>
      <c r="B40" s="32" t="s">
        <v>644</v>
      </c>
      <c r="C40" s="33" t="s">
        <v>767</v>
      </c>
      <c r="D40" s="50">
        <v>1.4999999999999999E-2</v>
      </c>
      <c r="F40" s="37" t="s">
        <v>642</v>
      </c>
      <c r="G40" s="38">
        <v>0.1215</v>
      </c>
      <c r="H40" s="46"/>
      <c r="I40" t="s">
        <v>682</v>
      </c>
      <c r="J40" t="s">
        <v>652</v>
      </c>
      <c r="K40" t="s">
        <v>767</v>
      </c>
      <c r="L40">
        <v>0.1166</v>
      </c>
      <c r="N40"/>
    </row>
    <row r="41" spans="1:14" x14ac:dyDescent="0.25">
      <c r="A41" t="s">
        <v>681</v>
      </c>
      <c r="B41" s="32" t="s">
        <v>644</v>
      </c>
      <c r="C41" s="33" t="s">
        <v>767</v>
      </c>
      <c r="D41" s="50">
        <v>1.44E-2</v>
      </c>
      <c r="F41" s="52" t="s">
        <v>713</v>
      </c>
      <c r="G41" s="38">
        <v>2.2800000000000001E-2</v>
      </c>
      <c r="H41" s="46"/>
      <c r="I41" t="s">
        <v>680</v>
      </c>
      <c r="J41" t="s">
        <v>653</v>
      </c>
      <c r="K41" t="s">
        <v>767</v>
      </c>
      <c r="L41">
        <v>2.06E-2</v>
      </c>
      <c r="N41"/>
    </row>
    <row r="42" spans="1:14" x14ac:dyDescent="0.25">
      <c r="A42" t="s">
        <v>681</v>
      </c>
      <c r="B42" s="32" t="s">
        <v>645</v>
      </c>
      <c r="C42" s="33" t="s">
        <v>716</v>
      </c>
      <c r="D42" s="50">
        <v>7.4999999999999997E-3</v>
      </c>
      <c r="F42" s="52" t="s">
        <v>769</v>
      </c>
      <c r="G42" s="38">
        <v>8.2699999999999996E-2</v>
      </c>
      <c r="H42" s="46"/>
      <c r="I42" t="s">
        <v>680</v>
      </c>
      <c r="J42" t="s">
        <v>654</v>
      </c>
      <c r="K42" t="s">
        <v>767</v>
      </c>
      <c r="L42">
        <v>0.1037</v>
      </c>
      <c r="N42"/>
    </row>
    <row r="43" spans="1:14" x14ac:dyDescent="0.25">
      <c r="A43" t="s">
        <v>681</v>
      </c>
      <c r="B43" s="32" t="s">
        <v>645</v>
      </c>
      <c r="C43" s="33" t="s">
        <v>713</v>
      </c>
      <c r="D43" s="50">
        <v>7.1999999999999998E-3</v>
      </c>
      <c r="F43" s="52" t="s">
        <v>712</v>
      </c>
      <c r="G43" s="38">
        <v>1.6E-2</v>
      </c>
      <c r="H43" s="47"/>
      <c r="I43" t="s">
        <v>678</v>
      </c>
      <c r="J43" t="s">
        <v>655</v>
      </c>
      <c r="K43" t="s">
        <v>767</v>
      </c>
      <c r="L43">
        <v>8.5699999999999998E-2</v>
      </c>
      <c r="N43"/>
    </row>
    <row r="44" spans="1:14" x14ac:dyDescent="0.25">
      <c r="A44" t="s">
        <v>682</v>
      </c>
      <c r="B44" s="32" t="s">
        <v>646</v>
      </c>
      <c r="C44" s="33" t="s">
        <v>767</v>
      </c>
      <c r="D44" s="50">
        <v>0.1593</v>
      </c>
      <c r="F44" s="37" t="s">
        <v>643</v>
      </c>
      <c r="G44" s="38">
        <v>0.15959999999999999</v>
      </c>
      <c r="H44" s="47"/>
      <c r="I44" t="s">
        <v>678</v>
      </c>
      <c r="J44" t="s">
        <v>656</v>
      </c>
      <c r="K44" t="s">
        <v>767</v>
      </c>
      <c r="L44">
        <v>8.6400000000000005E-2</v>
      </c>
      <c r="N44"/>
    </row>
    <row r="45" spans="1:14" x14ac:dyDescent="0.25">
      <c r="A45" t="s">
        <v>682</v>
      </c>
      <c r="B45" s="32" t="s">
        <v>647</v>
      </c>
      <c r="C45" s="33" t="s">
        <v>767</v>
      </c>
      <c r="D45" s="50">
        <v>5.2900000000000003E-2</v>
      </c>
      <c r="F45" s="52" t="s">
        <v>713</v>
      </c>
      <c r="G45" s="38">
        <v>3.9E-2</v>
      </c>
      <c r="H45" s="47"/>
      <c r="I45" t="s">
        <v>678</v>
      </c>
      <c r="J45" t="s">
        <v>657</v>
      </c>
      <c r="K45" t="s">
        <v>767</v>
      </c>
      <c r="L45">
        <v>2.0799999999999999E-2</v>
      </c>
      <c r="N45"/>
    </row>
    <row r="46" spans="1:14" x14ac:dyDescent="0.25">
      <c r="A46" t="s">
        <v>682</v>
      </c>
      <c r="B46" s="32" t="s">
        <v>648</v>
      </c>
      <c r="C46" s="33" t="s">
        <v>709</v>
      </c>
      <c r="D46" s="50">
        <v>0.22850000000000001</v>
      </c>
      <c r="F46" s="52" t="s">
        <v>716</v>
      </c>
      <c r="G46" s="38">
        <v>0.1206</v>
      </c>
      <c r="H46" s="46"/>
      <c r="I46" t="s">
        <v>678</v>
      </c>
      <c r="J46" t="s">
        <v>658</v>
      </c>
      <c r="K46" t="s">
        <v>767</v>
      </c>
      <c r="L46">
        <v>0.11169999999999999</v>
      </c>
      <c r="N46"/>
    </row>
    <row r="47" spans="1:14" x14ac:dyDescent="0.25">
      <c r="A47" t="s">
        <v>681</v>
      </c>
      <c r="B47" s="32" t="s">
        <v>649</v>
      </c>
      <c r="C47" s="33" t="s">
        <v>767</v>
      </c>
      <c r="D47" s="50">
        <v>0.11550000000000001</v>
      </c>
      <c r="F47" s="37" t="s">
        <v>644</v>
      </c>
      <c r="G47" s="38">
        <v>5.7999999999999996E-2</v>
      </c>
      <c r="H47" s="47"/>
      <c r="I47" t="s">
        <v>680</v>
      </c>
      <c r="J47" t="s">
        <v>659</v>
      </c>
      <c r="K47" t="s">
        <v>767</v>
      </c>
      <c r="L47">
        <v>0.85360000000000003</v>
      </c>
      <c r="N47"/>
    </row>
    <row r="48" spans="1:14" x14ac:dyDescent="0.25">
      <c r="A48" t="s">
        <v>681</v>
      </c>
      <c r="B48" s="32" t="s">
        <v>650</v>
      </c>
      <c r="C48" s="33" t="s">
        <v>767</v>
      </c>
      <c r="D48" s="50">
        <v>0.2671</v>
      </c>
      <c r="F48" s="52" t="s">
        <v>767</v>
      </c>
      <c r="G48" s="38">
        <v>5.7999999999999996E-2</v>
      </c>
      <c r="H48" s="47"/>
      <c r="I48" t="s">
        <v>680</v>
      </c>
      <c r="J48" t="s">
        <v>660</v>
      </c>
      <c r="K48" t="s">
        <v>716</v>
      </c>
      <c r="L48">
        <v>5.9949999999999996E-2</v>
      </c>
      <c r="N48"/>
    </row>
    <row r="49" spans="1:15" x14ac:dyDescent="0.25">
      <c r="A49" s="47" t="s">
        <v>681</v>
      </c>
      <c r="B49" s="32" t="s">
        <v>651</v>
      </c>
      <c r="C49" s="33" t="s">
        <v>713</v>
      </c>
      <c r="D49" s="50">
        <v>2.2700000000000001E-2</v>
      </c>
      <c r="F49" s="37" t="s">
        <v>645</v>
      </c>
      <c r="G49" s="38">
        <v>1.47E-2</v>
      </c>
      <c r="H49" s="47"/>
      <c r="I49" t="s">
        <v>680</v>
      </c>
      <c r="J49" t="s">
        <v>660</v>
      </c>
      <c r="K49" t="s">
        <v>767</v>
      </c>
      <c r="L49">
        <v>0.32890000000000003</v>
      </c>
      <c r="N49"/>
      <c r="O49" s="47"/>
    </row>
    <row r="50" spans="1:15" x14ac:dyDescent="0.25">
      <c r="A50" t="s">
        <v>682</v>
      </c>
      <c r="B50" s="32" t="s">
        <v>652</v>
      </c>
      <c r="C50" s="33" t="s">
        <v>767</v>
      </c>
      <c r="D50" s="50">
        <v>0.1166</v>
      </c>
      <c r="F50" s="52" t="s">
        <v>713</v>
      </c>
      <c r="G50" s="38">
        <v>7.1999999999999998E-3</v>
      </c>
      <c r="I50" t="s">
        <v>680</v>
      </c>
      <c r="J50" t="s">
        <v>661</v>
      </c>
      <c r="K50" t="s">
        <v>713</v>
      </c>
      <c r="L50">
        <v>0.48420000000000002</v>
      </c>
      <c r="N50"/>
    </row>
    <row r="51" spans="1:15" x14ac:dyDescent="0.25">
      <c r="A51" t="s">
        <v>680</v>
      </c>
      <c r="B51" s="32" t="s">
        <v>653</v>
      </c>
      <c r="C51" s="33" t="s">
        <v>767</v>
      </c>
      <c r="D51" s="50">
        <v>2.06E-2</v>
      </c>
      <c r="F51" s="52" t="s">
        <v>716</v>
      </c>
      <c r="G51" s="38">
        <v>7.4999999999999997E-3</v>
      </c>
      <c r="I51" t="s">
        <v>680</v>
      </c>
      <c r="J51" t="s">
        <v>662</v>
      </c>
      <c r="K51" t="s">
        <v>713</v>
      </c>
      <c r="L51">
        <v>0.19289999999999999</v>
      </c>
      <c r="N51"/>
    </row>
    <row r="52" spans="1:15" x14ac:dyDescent="0.25">
      <c r="A52" t="s">
        <v>680</v>
      </c>
      <c r="B52" s="32" t="s">
        <v>654</v>
      </c>
      <c r="C52" s="33" t="s">
        <v>767</v>
      </c>
      <c r="D52" s="50">
        <v>0.1037</v>
      </c>
      <c r="F52" s="37" t="s">
        <v>646</v>
      </c>
      <c r="G52" s="38">
        <v>0.1593</v>
      </c>
      <c r="I52" t="s">
        <v>680</v>
      </c>
      <c r="J52" t="s">
        <v>662</v>
      </c>
      <c r="K52" t="s">
        <v>767</v>
      </c>
      <c r="L52">
        <v>9.4899999999999998E-2</v>
      </c>
      <c r="N52"/>
    </row>
    <row r="53" spans="1:15" x14ac:dyDescent="0.25">
      <c r="A53" t="s">
        <v>678</v>
      </c>
      <c r="B53" s="32" t="s">
        <v>655</v>
      </c>
      <c r="C53" s="33" t="s">
        <v>767</v>
      </c>
      <c r="D53" s="50">
        <v>8.5699999999999998E-2</v>
      </c>
      <c r="F53" s="52" t="s">
        <v>767</v>
      </c>
      <c r="G53" s="38">
        <v>0.1593</v>
      </c>
      <c r="I53" t="s">
        <v>680</v>
      </c>
      <c r="J53" t="s">
        <v>663</v>
      </c>
      <c r="K53" t="s">
        <v>767</v>
      </c>
      <c r="L53">
        <v>0.22559999999999999</v>
      </c>
      <c r="N53"/>
    </row>
    <row r="54" spans="1:15" x14ac:dyDescent="0.25">
      <c r="A54" t="s">
        <v>678</v>
      </c>
      <c r="B54" s="32" t="s">
        <v>656</v>
      </c>
      <c r="C54" s="33" t="s">
        <v>767</v>
      </c>
      <c r="D54" s="50">
        <v>8.6400000000000005E-2</v>
      </c>
      <c r="F54" s="37" t="s">
        <v>647</v>
      </c>
      <c r="G54" s="38">
        <v>5.2900000000000003E-2</v>
      </c>
      <c r="I54" t="s">
        <v>678</v>
      </c>
      <c r="J54" t="s">
        <v>664</v>
      </c>
      <c r="K54" t="s">
        <v>769</v>
      </c>
      <c r="L54">
        <v>0.16</v>
      </c>
      <c r="N54"/>
    </row>
    <row r="55" spans="1:15" x14ac:dyDescent="0.25">
      <c r="A55" t="s">
        <v>678</v>
      </c>
      <c r="B55" s="32" t="s">
        <v>657</v>
      </c>
      <c r="C55" s="33" t="s">
        <v>767</v>
      </c>
      <c r="D55" s="50">
        <v>2.0799999999999999E-2</v>
      </c>
      <c r="F55" s="52" t="s">
        <v>767</v>
      </c>
      <c r="G55" s="38">
        <v>5.2900000000000003E-2</v>
      </c>
      <c r="I55" t="s">
        <v>678</v>
      </c>
      <c r="J55" t="s">
        <v>664</v>
      </c>
      <c r="K55" t="s">
        <v>767</v>
      </c>
      <c r="L55">
        <v>0.04</v>
      </c>
      <c r="N55"/>
    </row>
    <row r="56" spans="1:15" x14ac:dyDescent="0.25">
      <c r="A56" t="s">
        <v>678</v>
      </c>
      <c r="B56" s="32" t="s">
        <v>658</v>
      </c>
      <c r="C56" s="33" t="s">
        <v>767</v>
      </c>
      <c r="D56" s="50">
        <v>0.11169999999999999</v>
      </c>
      <c r="F56" s="37" t="s">
        <v>648</v>
      </c>
      <c r="G56" s="38">
        <v>0.22850000000000001</v>
      </c>
      <c r="I56" t="s">
        <v>678</v>
      </c>
      <c r="J56" t="s">
        <v>665</v>
      </c>
      <c r="K56" t="s">
        <v>767</v>
      </c>
      <c r="L56">
        <v>0.1227</v>
      </c>
      <c r="N56"/>
    </row>
    <row r="57" spans="1:15" x14ac:dyDescent="0.25">
      <c r="A57" t="s">
        <v>680</v>
      </c>
      <c r="B57" s="32" t="s">
        <v>659</v>
      </c>
      <c r="C57" s="33" t="s">
        <v>767</v>
      </c>
      <c r="D57" s="50">
        <v>0.85360000000000003</v>
      </c>
      <c r="F57" s="52" t="s">
        <v>709</v>
      </c>
      <c r="G57" s="38">
        <v>0.22850000000000001</v>
      </c>
      <c r="I57" t="s">
        <v>680</v>
      </c>
      <c r="J57" t="s">
        <v>666</v>
      </c>
      <c r="K57" t="s">
        <v>767</v>
      </c>
      <c r="L57">
        <v>9.5200000000000007E-2</v>
      </c>
      <c r="N57"/>
    </row>
    <row r="58" spans="1:15" x14ac:dyDescent="0.25">
      <c r="A58" t="s">
        <v>680</v>
      </c>
      <c r="B58" s="32" t="s">
        <v>660</v>
      </c>
      <c r="C58" s="33" t="s">
        <v>716</v>
      </c>
      <c r="D58" s="50">
        <v>4.7199999999999999E-2</v>
      </c>
      <c r="F58" s="37" t="s">
        <v>649</v>
      </c>
      <c r="G58" s="38">
        <v>0.11550000000000001</v>
      </c>
      <c r="I58" t="s">
        <v>678</v>
      </c>
      <c r="J58" t="s">
        <v>667</v>
      </c>
      <c r="K58" t="s">
        <v>767</v>
      </c>
      <c r="L58">
        <v>0.20119999999999999</v>
      </c>
      <c r="N58"/>
    </row>
    <row r="59" spans="1:15" x14ac:dyDescent="0.25">
      <c r="A59" t="s">
        <v>680</v>
      </c>
      <c r="B59" s="32" t="s">
        <v>660</v>
      </c>
      <c r="C59" s="33" t="s">
        <v>716</v>
      </c>
      <c r="D59" s="50">
        <v>1.2749999999999999E-2</v>
      </c>
      <c r="F59" s="52" t="s">
        <v>767</v>
      </c>
      <c r="G59" s="38">
        <v>0.11550000000000001</v>
      </c>
      <c r="I59" t="s">
        <v>681</v>
      </c>
      <c r="J59" t="s">
        <v>668</v>
      </c>
      <c r="K59" t="s">
        <v>713</v>
      </c>
      <c r="L59">
        <v>0.04</v>
      </c>
      <c r="N59"/>
    </row>
    <row r="60" spans="1:15" x14ac:dyDescent="0.25">
      <c r="A60" t="s">
        <v>680</v>
      </c>
      <c r="B60" s="32" t="s">
        <v>660</v>
      </c>
      <c r="C60" s="33" t="s">
        <v>767</v>
      </c>
      <c r="D60" s="50">
        <v>0.32890000000000003</v>
      </c>
      <c r="F60" s="37" t="s">
        <v>650</v>
      </c>
      <c r="G60" s="38">
        <v>0.2671</v>
      </c>
      <c r="I60" t="s">
        <v>681</v>
      </c>
      <c r="J60" t="s">
        <v>669</v>
      </c>
      <c r="K60" t="s">
        <v>713</v>
      </c>
      <c r="L60">
        <v>3.4000000000000002E-2</v>
      </c>
      <c r="N60"/>
    </row>
    <row r="61" spans="1:15" x14ac:dyDescent="0.25">
      <c r="A61" t="s">
        <v>680</v>
      </c>
      <c r="B61" s="32" t="s">
        <v>661</v>
      </c>
      <c r="C61" s="34" t="s">
        <v>713</v>
      </c>
      <c r="D61" s="50">
        <v>0.1079</v>
      </c>
      <c r="F61" s="52" t="s">
        <v>767</v>
      </c>
      <c r="G61" s="38">
        <v>0.2671</v>
      </c>
      <c r="I61" t="s">
        <v>681</v>
      </c>
      <c r="J61" t="s">
        <v>670</v>
      </c>
      <c r="K61" t="s">
        <v>713</v>
      </c>
      <c r="L61">
        <v>0.10150000000000001</v>
      </c>
      <c r="N61"/>
    </row>
    <row r="62" spans="1:15" x14ac:dyDescent="0.25">
      <c r="A62" t="s">
        <v>680</v>
      </c>
      <c r="B62" s="32" t="s">
        <v>661</v>
      </c>
      <c r="C62" s="34" t="s">
        <v>713</v>
      </c>
      <c r="D62" s="50">
        <v>0.2782</v>
      </c>
      <c r="F62" s="37" t="s">
        <v>651</v>
      </c>
      <c r="G62" s="38">
        <v>2.2700000000000001E-2</v>
      </c>
      <c r="I62" t="s">
        <v>681</v>
      </c>
      <c r="J62" t="s">
        <v>670</v>
      </c>
      <c r="K62" t="s">
        <v>767</v>
      </c>
      <c r="L62">
        <v>7.5700000000000003E-2</v>
      </c>
      <c r="N62"/>
    </row>
    <row r="63" spans="1:15" x14ac:dyDescent="0.25">
      <c r="A63" t="s">
        <v>680</v>
      </c>
      <c r="B63" s="32" t="s">
        <v>661</v>
      </c>
      <c r="C63" s="34" t="s">
        <v>713</v>
      </c>
      <c r="D63" s="50">
        <v>9.8100000000000007E-2</v>
      </c>
      <c r="F63" s="52" t="s">
        <v>713</v>
      </c>
      <c r="G63" s="38">
        <v>2.2700000000000001E-2</v>
      </c>
      <c r="I63" t="s">
        <v>682</v>
      </c>
      <c r="J63" t="s">
        <v>671</v>
      </c>
      <c r="K63" t="s">
        <v>767</v>
      </c>
      <c r="L63">
        <v>0.17560000000000001</v>
      </c>
      <c r="N63"/>
    </row>
    <row r="64" spans="1:15" x14ac:dyDescent="0.25">
      <c r="A64" t="s">
        <v>680</v>
      </c>
      <c r="B64" s="32" t="s">
        <v>662</v>
      </c>
      <c r="C64" s="33" t="s">
        <v>713</v>
      </c>
      <c r="D64" s="50">
        <v>0.19289999999999999</v>
      </c>
      <c r="F64" s="37" t="s">
        <v>652</v>
      </c>
      <c r="G64" s="38">
        <v>0.1166</v>
      </c>
      <c r="I64" t="s">
        <v>682</v>
      </c>
      <c r="J64" t="s">
        <v>672</v>
      </c>
      <c r="K64" t="s">
        <v>767</v>
      </c>
      <c r="L64">
        <v>7.7999999999999996E-3</v>
      </c>
      <c r="N64"/>
    </row>
    <row r="65" spans="1:14" x14ac:dyDescent="0.25">
      <c r="A65" t="s">
        <v>680</v>
      </c>
      <c r="B65" s="32" t="s">
        <v>662</v>
      </c>
      <c r="C65" s="33" t="s">
        <v>767</v>
      </c>
      <c r="D65" s="50">
        <v>9.4899999999999998E-2</v>
      </c>
      <c r="F65" s="52" t="s">
        <v>767</v>
      </c>
      <c r="G65" s="38">
        <v>0.1166</v>
      </c>
      <c r="I65" t="s">
        <v>682</v>
      </c>
      <c r="J65" t="s">
        <v>673</v>
      </c>
      <c r="K65" t="s">
        <v>713</v>
      </c>
      <c r="L65">
        <v>5.0799999999999998E-2</v>
      </c>
      <c r="N65"/>
    </row>
    <row r="66" spans="1:14" x14ac:dyDescent="0.25">
      <c r="A66" t="s">
        <v>680</v>
      </c>
      <c r="B66" s="32" t="s">
        <v>663</v>
      </c>
      <c r="C66" s="33" t="s">
        <v>767</v>
      </c>
      <c r="D66" s="50">
        <v>0.1133</v>
      </c>
      <c r="F66" s="37" t="s">
        <v>653</v>
      </c>
      <c r="G66" s="38">
        <v>2.06E-2</v>
      </c>
      <c r="I66" t="s">
        <v>682</v>
      </c>
      <c r="J66" t="s">
        <v>673</v>
      </c>
      <c r="K66" t="s">
        <v>767</v>
      </c>
      <c r="L66">
        <v>3.4000000000000002E-2</v>
      </c>
      <c r="N66"/>
    </row>
    <row r="67" spans="1:14" x14ac:dyDescent="0.25">
      <c r="A67" t="s">
        <v>680</v>
      </c>
      <c r="B67" s="32" t="s">
        <v>663</v>
      </c>
      <c r="C67" s="33" t="s">
        <v>767</v>
      </c>
      <c r="D67" s="50">
        <v>0.1123</v>
      </c>
      <c r="F67" s="52" t="s">
        <v>767</v>
      </c>
      <c r="G67" s="38">
        <v>2.06E-2</v>
      </c>
      <c r="I67" t="s">
        <v>681</v>
      </c>
      <c r="J67" t="s">
        <v>674</v>
      </c>
      <c r="K67" t="s">
        <v>713</v>
      </c>
      <c r="L67">
        <v>0.15229999999999999</v>
      </c>
      <c r="N67"/>
    </row>
    <row r="68" spans="1:14" x14ac:dyDescent="0.25">
      <c r="A68" t="s">
        <v>678</v>
      </c>
      <c r="B68" s="32" t="s">
        <v>664</v>
      </c>
      <c r="C68" s="33" t="s">
        <v>767</v>
      </c>
      <c r="D68" s="50">
        <v>0.02</v>
      </c>
      <c r="F68" s="37" t="s">
        <v>654</v>
      </c>
      <c r="G68" s="38">
        <v>0.1037</v>
      </c>
      <c r="I68" t="s">
        <v>681</v>
      </c>
      <c r="J68" t="s">
        <v>674</v>
      </c>
      <c r="K68" t="s">
        <v>767</v>
      </c>
      <c r="L68">
        <v>8.7499999999999994E-2</v>
      </c>
      <c r="N68"/>
    </row>
    <row r="69" spans="1:14" x14ac:dyDescent="0.25">
      <c r="A69" t="s">
        <v>678</v>
      </c>
      <c r="B69" s="32" t="s">
        <v>664</v>
      </c>
      <c r="C69" s="33" t="s">
        <v>767</v>
      </c>
      <c r="D69" s="50">
        <v>0.02</v>
      </c>
      <c r="F69" s="52" t="s">
        <v>767</v>
      </c>
      <c r="G69" s="38">
        <v>0.1037</v>
      </c>
      <c r="I69" t="s">
        <v>681</v>
      </c>
      <c r="J69" t="s">
        <v>675</v>
      </c>
      <c r="K69" t="s">
        <v>769</v>
      </c>
      <c r="L69">
        <v>0.16350000000000001</v>
      </c>
      <c r="N69"/>
    </row>
    <row r="70" spans="1:14" x14ac:dyDescent="0.25">
      <c r="A70" t="s">
        <v>678</v>
      </c>
      <c r="B70" s="32" t="s">
        <v>664</v>
      </c>
      <c r="C70" s="33" t="s">
        <v>769</v>
      </c>
      <c r="D70" s="50">
        <v>0.16</v>
      </c>
      <c r="F70" s="37" t="s">
        <v>655</v>
      </c>
      <c r="G70" s="38">
        <v>8.5699999999999998E-2</v>
      </c>
      <c r="I70" t="s">
        <v>682</v>
      </c>
      <c r="J70" t="s">
        <v>676</v>
      </c>
      <c r="K70" t="s">
        <v>767</v>
      </c>
      <c r="L70">
        <v>7.22E-2</v>
      </c>
      <c r="N70"/>
    </row>
    <row r="71" spans="1:14" x14ac:dyDescent="0.25">
      <c r="A71" t="s">
        <v>678</v>
      </c>
      <c r="B71" s="32" t="s">
        <v>665</v>
      </c>
      <c r="C71" s="33" t="s">
        <v>767</v>
      </c>
      <c r="D71" s="50">
        <v>2.24E-2</v>
      </c>
      <c r="F71" s="52" t="s">
        <v>767</v>
      </c>
      <c r="G71" s="38">
        <v>8.5699999999999998E-2</v>
      </c>
      <c r="I71" t="s">
        <v>682</v>
      </c>
      <c r="J71" t="s">
        <v>676</v>
      </c>
      <c r="K71" t="s">
        <v>712</v>
      </c>
      <c r="L71">
        <v>3.56E-2</v>
      </c>
      <c r="N71"/>
    </row>
    <row r="72" spans="1:14" x14ac:dyDescent="0.25">
      <c r="A72" t="s">
        <v>678</v>
      </c>
      <c r="B72" s="32" t="s">
        <v>665</v>
      </c>
      <c r="C72" s="33" t="s">
        <v>767</v>
      </c>
      <c r="D72" s="50">
        <v>4.0300000000000002E-2</v>
      </c>
      <c r="F72" s="37" t="s">
        <v>656</v>
      </c>
      <c r="G72" s="38">
        <v>8.6400000000000005E-2</v>
      </c>
      <c r="N72"/>
    </row>
    <row r="73" spans="1:14" x14ac:dyDescent="0.25">
      <c r="A73" t="s">
        <v>678</v>
      </c>
      <c r="B73" s="32" t="s">
        <v>665</v>
      </c>
      <c r="C73" s="33" t="s">
        <v>767</v>
      </c>
      <c r="D73" s="50">
        <v>0.06</v>
      </c>
      <c r="F73" s="52" t="s">
        <v>767</v>
      </c>
      <c r="G73" s="38">
        <v>8.6400000000000005E-2</v>
      </c>
      <c r="N73"/>
    </row>
    <row r="74" spans="1:14" x14ac:dyDescent="0.25">
      <c r="A74" t="s">
        <v>680</v>
      </c>
      <c r="B74" s="32" t="s">
        <v>666</v>
      </c>
      <c r="C74" s="33" t="s">
        <v>767</v>
      </c>
      <c r="D74" s="50">
        <v>5.7200000000000001E-2</v>
      </c>
      <c r="F74" s="37" t="s">
        <v>657</v>
      </c>
      <c r="G74" s="38">
        <v>2.0799999999999999E-2</v>
      </c>
      <c r="N74"/>
    </row>
    <row r="75" spans="1:14" x14ac:dyDescent="0.25">
      <c r="A75" t="s">
        <v>680</v>
      </c>
      <c r="B75" s="32" t="s">
        <v>666</v>
      </c>
      <c r="C75" s="33" t="s">
        <v>767</v>
      </c>
      <c r="D75" s="50">
        <v>3.7999999999999999E-2</v>
      </c>
      <c r="F75" s="52" t="s">
        <v>767</v>
      </c>
      <c r="G75" s="38">
        <v>2.0799999999999999E-2</v>
      </c>
      <c r="N75"/>
    </row>
    <row r="76" spans="1:14" x14ac:dyDescent="0.25">
      <c r="A76" t="s">
        <v>678</v>
      </c>
      <c r="B76" s="32" t="s">
        <v>667</v>
      </c>
      <c r="C76" s="33" t="s">
        <v>767</v>
      </c>
      <c r="D76" s="50">
        <v>3.15E-2</v>
      </c>
      <c r="F76" s="37" t="s">
        <v>658</v>
      </c>
      <c r="G76" s="38">
        <v>0.11169999999999999</v>
      </c>
      <c r="N76"/>
    </row>
    <row r="77" spans="1:14" x14ac:dyDescent="0.25">
      <c r="A77" t="s">
        <v>678</v>
      </c>
      <c r="B77" s="32" t="s">
        <v>667</v>
      </c>
      <c r="C77" s="33" t="s">
        <v>767</v>
      </c>
      <c r="D77" s="50">
        <v>0.16969999999999999</v>
      </c>
      <c r="F77" s="52" t="s">
        <v>767</v>
      </c>
      <c r="G77" s="38">
        <v>0.11169999999999999</v>
      </c>
      <c r="N77"/>
    </row>
    <row r="78" spans="1:14" x14ac:dyDescent="0.25">
      <c r="A78" t="s">
        <v>681</v>
      </c>
      <c r="B78" s="32" t="s">
        <v>668</v>
      </c>
      <c r="C78" s="33" t="s">
        <v>713</v>
      </c>
      <c r="D78" s="50">
        <v>0.04</v>
      </c>
      <c r="F78" s="37" t="s">
        <v>659</v>
      </c>
      <c r="G78" s="38">
        <v>0.85360000000000003</v>
      </c>
      <c r="N78"/>
    </row>
    <row r="79" spans="1:14" x14ac:dyDescent="0.25">
      <c r="A79" t="s">
        <v>681</v>
      </c>
      <c r="B79" s="32" t="s">
        <v>669</v>
      </c>
      <c r="C79" s="33" t="s">
        <v>713</v>
      </c>
      <c r="D79" s="50">
        <v>3.4000000000000002E-2</v>
      </c>
      <c r="F79" s="52" t="s">
        <v>767</v>
      </c>
      <c r="G79" s="38">
        <v>0.85360000000000003</v>
      </c>
      <c r="N79"/>
    </row>
    <row r="80" spans="1:14" x14ac:dyDescent="0.25">
      <c r="A80" t="s">
        <v>681</v>
      </c>
      <c r="B80" s="32" t="s">
        <v>670</v>
      </c>
      <c r="C80" s="33" t="s">
        <v>767</v>
      </c>
      <c r="D80" s="50">
        <v>7.5700000000000003E-2</v>
      </c>
      <c r="F80" s="37" t="s">
        <v>660</v>
      </c>
      <c r="G80" s="38">
        <v>0.38885000000000003</v>
      </c>
      <c r="N80"/>
    </row>
    <row r="81" spans="1:14" x14ac:dyDescent="0.25">
      <c r="A81" t="s">
        <v>681</v>
      </c>
      <c r="B81" s="32" t="s">
        <v>670</v>
      </c>
      <c r="C81" s="33" t="s">
        <v>713</v>
      </c>
      <c r="D81" s="50">
        <v>0.10150000000000001</v>
      </c>
      <c r="F81" s="52" t="s">
        <v>716</v>
      </c>
      <c r="G81" s="38">
        <v>5.9949999999999996E-2</v>
      </c>
      <c r="N81"/>
    </row>
    <row r="82" spans="1:14" x14ac:dyDescent="0.25">
      <c r="A82" t="s">
        <v>682</v>
      </c>
      <c r="B82" s="32" t="s">
        <v>671</v>
      </c>
      <c r="C82" s="33" t="s">
        <v>767</v>
      </c>
      <c r="D82" s="50">
        <v>0.17560000000000001</v>
      </c>
      <c r="F82" s="52" t="s">
        <v>767</v>
      </c>
      <c r="G82" s="38">
        <v>0.32890000000000003</v>
      </c>
      <c r="N82"/>
    </row>
    <row r="83" spans="1:14" x14ac:dyDescent="0.25">
      <c r="A83" t="s">
        <v>682</v>
      </c>
      <c r="B83" s="32" t="s">
        <v>672</v>
      </c>
      <c r="C83" s="33" t="s">
        <v>767</v>
      </c>
      <c r="D83" s="50">
        <v>7.7999999999999996E-3</v>
      </c>
      <c r="F83" s="37" t="s">
        <v>661</v>
      </c>
      <c r="G83" s="38">
        <v>0.48420000000000002</v>
      </c>
      <c r="N83"/>
    </row>
    <row r="84" spans="1:14" x14ac:dyDescent="0.25">
      <c r="A84" t="s">
        <v>682</v>
      </c>
      <c r="B84" s="32" t="s">
        <v>673</v>
      </c>
      <c r="C84" s="33" t="s">
        <v>767</v>
      </c>
      <c r="D84" s="50">
        <v>3.4000000000000002E-2</v>
      </c>
      <c r="F84" s="52" t="s">
        <v>713</v>
      </c>
      <c r="G84" s="38">
        <v>0.48420000000000002</v>
      </c>
      <c r="N84"/>
    </row>
    <row r="85" spans="1:14" x14ac:dyDescent="0.25">
      <c r="A85" t="s">
        <v>682</v>
      </c>
      <c r="B85" s="32" t="s">
        <v>673</v>
      </c>
      <c r="C85" s="33" t="s">
        <v>713</v>
      </c>
      <c r="D85" s="50">
        <v>5.0799999999999998E-2</v>
      </c>
      <c r="F85" s="37" t="s">
        <v>662</v>
      </c>
      <c r="G85" s="38">
        <v>0.2878</v>
      </c>
      <c r="N85"/>
    </row>
    <row r="86" spans="1:14" x14ac:dyDescent="0.25">
      <c r="A86" t="s">
        <v>681</v>
      </c>
      <c r="B86" s="32" t="s">
        <v>674</v>
      </c>
      <c r="C86" s="33" t="s">
        <v>713</v>
      </c>
      <c r="D86" s="50">
        <v>0.15229999999999999</v>
      </c>
      <c r="F86" s="52" t="s">
        <v>713</v>
      </c>
      <c r="G86" s="38">
        <v>0.19289999999999999</v>
      </c>
      <c r="N86"/>
    </row>
    <row r="87" spans="1:14" x14ac:dyDescent="0.25">
      <c r="A87" t="s">
        <v>681</v>
      </c>
      <c r="B87" s="32" t="s">
        <v>674</v>
      </c>
      <c r="C87" s="33" t="s">
        <v>767</v>
      </c>
      <c r="D87" s="50">
        <v>8.7499999999999994E-2</v>
      </c>
      <c r="F87" s="52" t="s">
        <v>767</v>
      </c>
      <c r="G87" s="38">
        <v>9.4899999999999998E-2</v>
      </c>
      <c r="N87"/>
    </row>
    <row r="88" spans="1:14" x14ac:dyDescent="0.25">
      <c r="A88" t="s">
        <v>681</v>
      </c>
      <c r="B88" s="32" t="s">
        <v>675</v>
      </c>
      <c r="C88" s="33" t="s">
        <v>769</v>
      </c>
      <c r="D88" s="50">
        <v>3.2800000000000003E-2</v>
      </c>
      <c r="F88" s="37" t="s">
        <v>663</v>
      </c>
      <c r="G88" s="38">
        <v>0.22559999999999999</v>
      </c>
      <c r="N88"/>
    </row>
    <row r="89" spans="1:14" x14ac:dyDescent="0.25">
      <c r="A89" t="s">
        <v>681</v>
      </c>
      <c r="B89" s="32" t="s">
        <v>675</v>
      </c>
      <c r="C89" s="33" t="s">
        <v>769</v>
      </c>
      <c r="D89" s="50">
        <v>0.13070000000000001</v>
      </c>
      <c r="F89" s="52" t="s">
        <v>767</v>
      </c>
      <c r="G89" s="38">
        <v>0.22559999999999999</v>
      </c>
      <c r="N89"/>
    </row>
    <row r="90" spans="1:14" x14ac:dyDescent="0.25">
      <c r="A90" t="s">
        <v>682</v>
      </c>
      <c r="B90" s="32" t="s">
        <v>676</v>
      </c>
      <c r="C90" s="33" t="s">
        <v>767</v>
      </c>
      <c r="D90" s="50">
        <v>3.5999999999999997E-2</v>
      </c>
      <c r="F90" s="37" t="s">
        <v>664</v>
      </c>
      <c r="G90" s="38">
        <v>0.2</v>
      </c>
      <c r="N90"/>
    </row>
    <row r="91" spans="1:14" x14ac:dyDescent="0.25">
      <c r="A91" t="s">
        <v>682</v>
      </c>
      <c r="B91" s="32" t="s">
        <v>676</v>
      </c>
      <c r="C91" s="33" t="s">
        <v>767</v>
      </c>
      <c r="D91" s="50">
        <v>3.6200000000000003E-2</v>
      </c>
      <c r="F91" s="52" t="s">
        <v>769</v>
      </c>
      <c r="G91" s="38">
        <v>0.16</v>
      </c>
      <c r="N91"/>
    </row>
    <row r="92" spans="1:14" x14ac:dyDescent="0.25">
      <c r="A92" t="s">
        <v>682</v>
      </c>
      <c r="B92" s="32" t="s">
        <v>676</v>
      </c>
      <c r="C92" s="33" t="s">
        <v>712</v>
      </c>
      <c r="D92" s="50">
        <v>3.56E-2</v>
      </c>
      <c r="F92" s="52" t="s">
        <v>767</v>
      </c>
      <c r="G92" s="38">
        <v>0.04</v>
      </c>
      <c r="N92"/>
    </row>
    <row r="93" spans="1:14" x14ac:dyDescent="0.25">
      <c r="F93" s="37" t="s">
        <v>665</v>
      </c>
      <c r="G93" s="38">
        <v>0.1227</v>
      </c>
      <c r="N93"/>
    </row>
    <row r="94" spans="1:14" x14ac:dyDescent="0.25">
      <c r="F94" s="52" t="s">
        <v>767</v>
      </c>
      <c r="G94" s="38">
        <v>0.1227</v>
      </c>
      <c r="N94"/>
    </row>
    <row r="95" spans="1:14" x14ac:dyDescent="0.25">
      <c r="F95" s="37" t="s">
        <v>666</v>
      </c>
      <c r="G95" s="38">
        <v>9.5200000000000007E-2</v>
      </c>
      <c r="N95"/>
    </row>
    <row r="96" spans="1:14" x14ac:dyDescent="0.25">
      <c r="F96" s="52" t="s">
        <v>767</v>
      </c>
      <c r="G96" s="38">
        <v>9.5200000000000007E-2</v>
      </c>
      <c r="N96"/>
    </row>
    <row r="97" spans="6:14" x14ac:dyDescent="0.25">
      <c r="F97" s="37" t="s">
        <v>667</v>
      </c>
      <c r="G97" s="38">
        <v>0.20119999999999999</v>
      </c>
      <c r="N97"/>
    </row>
    <row r="98" spans="6:14" x14ac:dyDescent="0.25">
      <c r="F98" s="52" t="s">
        <v>767</v>
      </c>
      <c r="G98" s="38">
        <v>0.20119999999999999</v>
      </c>
      <c r="N98"/>
    </row>
    <row r="99" spans="6:14" x14ac:dyDescent="0.25">
      <c r="F99" s="37" t="s">
        <v>668</v>
      </c>
      <c r="G99" s="38">
        <v>0.04</v>
      </c>
      <c r="N99"/>
    </row>
    <row r="100" spans="6:14" x14ac:dyDescent="0.25">
      <c r="F100" s="52" t="s">
        <v>713</v>
      </c>
      <c r="G100" s="38">
        <v>0.04</v>
      </c>
      <c r="N100"/>
    </row>
    <row r="101" spans="6:14" x14ac:dyDescent="0.25">
      <c r="F101" s="37" t="s">
        <v>669</v>
      </c>
      <c r="G101" s="38">
        <v>3.4000000000000002E-2</v>
      </c>
      <c r="N101"/>
    </row>
    <row r="102" spans="6:14" x14ac:dyDescent="0.25">
      <c r="F102" s="52" t="s">
        <v>713</v>
      </c>
      <c r="G102" s="38">
        <v>3.4000000000000002E-2</v>
      </c>
    </row>
    <row r="103" spans="6:14" x14ac:dyDescent="0.25">
      <c r="F103" s="37" t="s">
        <v>670</v>
      </c>
      <c r="G103" s="38">
        <v>0.17720000000000002</v>
      </c>
    </row>
    <row r="104" spans="6:14" x14ac:dyDescent="0.25">
      <c r="F104" s="52" t="s">
        <v>713</v>
      </c>
      <c r="G104" s="38">
        <v>0.10150000000000001</v>
      </c>
    </row>
    <row r="105" spans="6:14" x14ac:dyDescent="0.25">
      <c r="F105" s="52" t="s">
        <v>767</v>
      </c>
      <c r="G105" s="38">
        <v>7.5700000000000003E-2</v>
      </c>
    </row>
    <row r="106" spans="6:14" x14ac:dyDescent="0.25">
      <c r="F106" s="37" t="s">
        <v>671</v>
      </c>
      <c r="G106" s="38">
        <v>0.17560000000000001</v>
      </c>
    </row>
    <row r="107" spans="6:14" x14ac:dyDescent="0.25">
      <c r="F107" s="52" t="s">
        <v>767</v>
      </c>
      <c r="G107" s="38">
        <v>0.17560000000000001</v>
      </c>
    </row>
    <row r="108" spans="6:14" x14ac:dyDescent="0.25">
      <c r="F108" s="37" t="s">
        <v>672</v>
      </c>
      <c r="G108" s="38">
        <v>7.7999999999999996E-3</v>
      </c>
    </row>
    <row r="109" spans="6:14" x14ac:dyDescent="0.25">
      <c r="F109" s="52" t="s">
        <v>767</v>
      </c>
      <c r="G109" s="38">
        <v>7.7999999999999996E-3</v>
      </c>
    </row>
    <row r="110" spans="6:14" x14ac:dyDescent="0.25">
      <c r="F110" s="37" t="s">
        <v>673</v>
      </c>
      <c r="G110" s="38">
        <v>8.48E-2</v>
      </c>
    </row>
    <row r="111" spans="6:14" x14ac:dyDescent="0.25">
      <c r="F111" s="52" t="s">
        <v>713</v>
      </c>
      <c r="G111" s="38">
        <v>5.0799999999999998E-2</v>
      </c>
    </row>
    <row r="112" spans="6:14" x14ac:dyDescent="0.25">
      <c r="F112" s="52" t="s">
        <v>767</v>
      </c>
      <c r="G112" s="38">
        <v>3.4000000000000002E-2</v>
      </c>
    </row>
    <row r="113" spans="6:7" x14ac:dyDescent="0.25">
      <c r="F113" s="37" t="s">
        <v>674</v>
      </c>
      <c r="G113" s="38">
        <v>0.23979999999999999</v>
      </c>
    </row>
    <row r="114" spans="6:7" x14ac:dyDescent="0.25">
      <c r="F114" s="52" t="s">
        <v>713</v>
      </c>
      <c r="G114" s="38">
        <v>0.15229999999999999</v>
      </c>
    </row>
    <row r="115" spans="6:7" x14ac:dyDescent="0.25">
      <c r="F115" s="52" t="s">
        <v>767</v>
      </c>
      <c r="G115" s="38">
        <v>8.7499999999999994E-2</v>
      </c>
    </row>
    <row r="116" spans="6:7" x14ac:dyDescent="0.25">
      <c r="F116" s="37" t="s">
        <v>675</v>
      </c>
      <c r="G116" s="38">
        <v>0.16350000000000001</v>
      </c>
    </row>
    <row r="117" spans="6:7" x14ac:dyDescent="0.25">
      <c r="F117" s="52" t="s">
        <v>769</v>
      </c>
      <c r="G117" s="38">
        <v>0.16350000000000001</v>
      </c>
    </row>
    <row r="118" spans="6:7" x14ac:dyDescent="0.25">
      <c r="F118" s="37" t="s">
        <v>676</v>
      </c>
      <c r="G118" s="38">
        <v>0.10780000000000001</v>
      </c>
    </row>
    <row r="119" spans="6:7" x14ac:dyDescent="0.25">
      <c r="F119" s="52" t="s">
        <v>767</v>
      </c>
      <c r="G119" s="38">
        <v>7.22E-2</v>
      </c>
    </row>
    <row r="120" spans="6:7" x14ac:dyDescent="0.25">
      <c r="F120" s="52" t="s">
        <v>712</v>
      </c>
      <c r="G120" s="38">
        <v>3.56E-2</v>
      </c>
    </row>
    <row r="121" spans="6:7" x14ac:dyDescent="0.25">
      <c r="F121" s="37" t="s">
        <v>702</v>
      </c>
      <c r="G121" s="38"/>
    </row>
    <row r="122" spans="6:7" x14ac:dyDescent="0.25">
      <c r="F122" s="52" t="s">
        <v>702</v>
      </c>
      <c r="G122" s="38"/>
    </row>
    <row r="123" spans="6:7" x14ac:dyDescent="0.25">
      <c r="F123" s="37" t="s">
        <v>703</v>
      </c>
      <c r="G123" s="38">
        <v>7.7093299999999996</v>
      </c>
    </row>
  </sheetData>
  <pageMargins left="0.7" right="0.7" top="0.75" bottom="0.75" header="0.3" footer="0.3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2"/>
  <sheetViews>
    <sheetView topLeftCell="J1" workbookViewId="0">
      <selection activeCell="U1" sqref="U1:AC11"/>
    </sheetView>
  </sheetViews>
  <sheetFormatPr defaultRowHeight="15" x14ac:dyDescent="0.25"/>
  <cols>
    <col min="13" max="13" width="13.140625" customWidth="1"/>
    <col min="14" max="14" width="12.140625" bestFit="1" customWidth="1"/>
    <col min="15" max="15" width="12" bestFit="1" customWidth="1"/>
    <col min="17" max="17" width="16.42578125" bestFit="1" customWidth="1"/>
    <col min="18" max="18" width="12.140625" bestFit="1" customWidth="1"/>
    <col min="19" max="19" width="12" bestFit="1" customWidth="1"/>
  </cols>
  <sheetData>
    <row r="1" spans="1:29" x14ac:dyDescent="0.25">
      <c r="A1" t="s">
        <v>14</v>
      </c>
      <c r="B1" t="s">
        <v>696</v>
      </c>
      <c r="C1" t="s">
        <v>18</v>
      </c>
      <c r="D1" t="s">
        <v>41</v>
      </c>
      <c r="G1" t="s">
        <v>677</v>
      </c>
      <c r="H1" t="s">
        <v>720</v>
      </c>
      <c r="I1" t="s">
        <v>753</v>
      </c>
      <c r="J1" t="s">
        <v>112</v>
      </c>
      <c r="K1" t="s">
        <v>64</v>
      </c>
      <c r="Q1" s="59"/>
      <c r="R1" s="60"/>
      <c r="V1" t="s">
        <v>763</v>
      </c>
      <c r="X1" t="s">
        <v>764</v>
      </c>
      <c r="Z1" t="s">
        <v>765</v>
      </c>
      <c r="AB1" t="s">
        <v>766</v>
      </c>
    </row>
    <row r="2" spans="1:29" x14ac:dyDescent="0.25">
      <c r="A2" t="s">
        <v>630</v>
      </c>
      <c r="B2">
        <v>1</v>
      </c>
      <c r="C2" t="s">
        <v>61</v>
      </c>
      <c r="D2" t="s">
        <v>67</v>
      </c>
      <c r="G2" t="s">
        <v>765</v>
      </c>
      <c r="H2" t="s">
        <v>630</v>
      </c>
      <c r="I2" t="s">
        <v>609</v>
      </c>
      <c r="J2">
        <v>0</v>
      </c>
      <c r="K2">
        <v>1</v>
      </c>
      <c r="M2" s="36" t="s">
        <v>701</v>
      </c>
      <c r="N2" t="s">
        <v>758</v>
      </c>
      <c r="O2" t="s">
        <v>759</v>
      </c>
      <c r="Q2" s="36" t="s">
        <v>701</v>
      </c>
      <c r="R2" t="s">
        <v>758</v>
      </c>
      <c r="S2" t="s">
        <v>759</v>
      </c>
      <c r="V2" t="s">
        <v>793</v>
      </c>
      <c r="W2" t="s">
        <v>799</v>
      </c>
      <c r="X2" t="s">
        <v>793</v>
      </c>
      <c r="Y2" t="s">
        <v>799</v>
      </c>
      <c r="Z2" t="s">
        <v>793</v>
      </c>
      <c r="AA2" t="s">
        <v>794</v>
      </c>
      <c r="AB2" t="s">
        <v>793</v>
      </c>
      <c r="AC2" t="s">
        <v>799</v>
      </c>
    </row>
    <row r="3" spans="1:29" x14ac:dyDescent="0.25">
      <c r="B3">
        <v>2</v>
      </c>
      <c r="C3" t="s">
        <v>75</v>
      </c>
      <c r="D3" t="s">
        <v>67</v>
      </c>
      <c r="G3" t="s">
        <v>765</v>
      </c>
      <c r="I3" t="s">
        <v>243</v>
      </c>
      <c r="J3">
        <v>0</v>
      </c>
      <c r="K3">
        <v>1</v>
      </c>
      <c r="M3" s="37" t="s">
        <v>737</v>
      </c>
      <c r="N3" s="38">
        <v>0.70000000000000007</v>
      </c>
      <c r="O3" s="38">
        <v>0.30000000000000004</v>
      </c>
      <c r="Q3" s="37" t="s">
        <v>763</v>
      </c>
      <c r="R3" s="38">
        <v>0.51724137931034486</v>
      </c>
      <c r="S3" s="38">
        <v>0.48275862068965519</v>
      </c>
      <c r="U3" t="s">
        <v>737</v>
      </c>
      <c r="V3" s="42"/>
      <c r="W3" s="42"/>
      <c r="X3" s="42">
        <v>0.70000000000000007</v>
      </c>
      <c r="Y3" s="42">
        <v>0.30000000000000004</v>
      </c>
      <c r="Z3" s="42"/>
      <c r="AA3" s="42"/>
      <c r="AB3" s="42"/>
      <c r="AC3" s="42"/>
    </row>
    <row r="4" spans="1:29" x14ac:dyDescent="0.25">
      <c r="B4">
        <v>3</v>
      </c>
      <c r="C4" t="s">
        <v>79</v>
      </c>
      <c r="G4" t="s">
        <v>765</v>
      </c>
      <c r="H4" t="s">
        <v>631</v>
      </c>
      <c r="I4" t="s">
        <v>243</v>
      </c>
      <c r="J4">
        <v>0</v>
      </c>
      <c r="K4">
        <v>1</v>
      </c>
      <c r="M4" s="37" t="s">
        <v>243</v>
      </c>
      <c r="N4" s="38">
        <v>0.58888888888888891</v>
      </c>
      <c r="O4" s="38">
        <v>0.41111111111111109</v>
      </c>
      <c r="Q4" s="52" t="s">
        <v>243</v>
      </c>
      <c r="R4" s="38">
        <v>0.5</v>
      </c>
      <c r="S4" s="38">
        <v>0.5</v>
      </c>
      <c r="U4" t="s">
        <v>795</v>
      </c>
      <c r="V4" s="42">
        <v>0.5</v>
      </c>
      <c r="W4" s="42">
        <v>0.5</v>
      </c>
      <c r="X4" s="42">
        <v>0.6</v>
      </c>
      <c r="Y4" s="42">
        <v>0.4</v>
      </c>
      <c r="Z4" s="42">
        <v>0.58333333333333337</v>
      </c>
      <c r="AA4" s="42">
        <v>0.41666666666666669</v>
      </c>
      <c r="AB4" s="42">
        <v>0.63636363636363635</v>
      </c>
      <c r="AC4" s="42">
        <v>0.36363636363636365</v>
      </c>
    </row>
    <row r="5" spans="1:29" x14ac:dyDescent="0.25">
      <c r="A5" t="s">
        <v>631</v>
      </c>
      <c r="B5">
        <v>1</v>
      </c>
      <c r="C5" t="s">
        <v>79</v>
      </c>
      <c r="D5" t="s">
        <v>67</v>
      </c>
      <c r="G5" t="s">
        <v>765</v>
      </c>
      <c r="I5" t="s">
        <v>319</v>
      </c>
      <c r="J5">
        <v>0</v>
      </c>
      <c r="K5">
        <v>1</v>
      </c>
      <c r="M5" s="37" t="s">
        <v>742</v>
      </c>
      <c r="N5" s="38">
        <v>0.5</v>
      </c>
      <c r="O5" s="38">
        <v>0.5</v>
      </c>
      <c r="Q5" s="52" t="s">
        <v>739</v>
      </c>
      <c r="R5" s="38">
        <v>1</v>
      </c>
      <c r="S5" s="38">
        <v>0</v>
      </c>
      <c r="U5" t="s">
        <v>796</v>
      </c>
      <c r="V5" s="42">
        <v>1</v>
      </c>
      <c r="W5" s="42">
        <v>0</v>
      </c>
      <c r="X5" s="42">
        <v>0.6</v>
      </c>
      <c r="Y5" s="42">
        <v>0.4</v>
      </c>
      <c r="Z5" s="42"/>
      <c r="AA5" s="42"/>
      <c r="AB5" s="42">
        <v>0.5</v>
      </c>
      <c r="AC5" s="42">
        <v>0.5</v>
      </c>
    </row>
    <row r="6" spans="1:29" x14ac:dyDescent="0.25">
      <c r="G6" t="s">
        <v>765</v>
      </c>
      <c r="I6" t="s">
        <v>609</v>
      </c>
      <c r="J6">
        <v>0</v>
      </c>
      <c r="K6">
        <v>1</v>
      </c>
      <c r="M6" s="37" t="s">
        <v>739</v>
      </c>
      <c r="N6" s="38">
        <v>0.75</v>
      </c>
      <c r="O6" s="38">
        <v>0.25</v>
      </c>
      <c r="Q6" s="52" t="s">
        <v>319</v>
      </c>
      <c r="R6" s="38">
        <v>0.54545454545454541</v>
      </c>
      <c r="S6" s="38">
        <v>0.45454545454545453</v>
      </c>
      <c r="U6" t="s">
        <v>797</v>
      </c>
      <c r="V6" s="42"/>
      <c r="W6" s="42"/>
      <c r="X6" s="42">
        <v>0.3</v>
      </c>
      <c r="Y6" s="42">
        <v>0.7</v>
      </c>
      <c r="Z6" s="42">
        <v>0.46999999999999992</v>
      </c>
      <c r="AA6" s="42">
        <v>0.53</v>
      </c>
      <c r="AB6" s="42">
        <v>0.75</v>
      </c>
      <c r="AC6" s="42">
        <v>0.25</v>
      </c>
    </row>
    <row r="7" spans="1:29" x14ac:dyDescent="0.25">
      <c r="A7" t="s">
        <v>632</v>
      </c>
      <c r="B7">
        <v>1</v>
      </c>
      <c r="C7" t="s">
        <v>100</v>
      </c>
      <c r="D7" t="s">
        <v>64</v>
      </c>
      <c r="G7" t="s">
        <v>765</v>
      </c>
      <c r="H7" t="s">
        <v>632</v>
      </c>
      <c r="I7" t="s">
        <v>243</v>
      </c>
      <c r="J7">
        <v>0.5</v>
      </c>
      <c r="K7">
        <v>0.5</v>
      </c>
      <c r="M7" s="37" t="s">
        <v>609</v>
      </c>
      <c r="N7" s="38">
        <v>0.54736842105263162</v>
      </c>
      <c r="O7" s="38">
        <v>0.45263157894736838</v>
      </c>
      <c r="Q7" s="52" t="s">
        <v>246</v>
      </c>
      <c r="R7" s="38">
        <v>0</v>
      </c>
      <c r="S7" s="38">
        <v>1</v>
      </c>
      <c r="U7" t="s">
        <v>798</v>
      </c>
      <c r="V7" s="42">
        <v>0.54545454545454541</v>
      </c>
      <c r="W7" s="42">
        <v>0.45454545454545453</v>
      </c>
      <c r="X7" s="42">
        <v>0.33333333333333331</v>
      </c>
      <c r="Y7" s="42">
        <v>0.66666666666666663</v>
      </c>
      <c r="Z7" s="42">
        <v>0.59090909090909094</v>
      </c>
      <c r="AA7" s="42">
        <v>0.40909090909090912</v>
      </c>
      <c r="AB7" s="42">
        <v>0.2</v>
      </c>
      <c r="AC7" s="42">
        <v>0.8</v>
      </c>
    </row>
    <row r="8" spans="1:29" x14ac:dyDescent="0.25">
      <c r="B8">
        <v>2</v>
      </c>
      <c r="C8" t="s">
        <v>100</v>
      </c>
      <c r="D8" t="s">
        <v>64</v>
      </c>
      <c r="G8" t="s">
        <v>765</v>
      </c>
      <c r="I8" t="s">
        <v>319</v>
      </c>
      <c r="J8">
        <v>0.5</v>
      </c>
      <c r="K8">
        <v>0.5</v>
      </c>
      <c r="M8" s="37" t="s">
        <v>319</v>
      </c>
      <c r="N8" s="38">
        <v>0.45428571428571435</v>
      </c>
      <c r="O8" s="38">
        <v>0.54571428571428571</v>
      </c>
      <c r="Q8" s="52" t="s">
        <v>735</v>
      </c>
      <c r="R8" s="38">
        <v>0</v>
      </c>
      <c r="S8" s="38">
        <v>1</v>
      </c>
      <c r="U8" t="s">
        <v>746</v>
      </c>
      <c r="V8" s="42">
        <v>0</v>
      </c>
      <c r="W8" s="42">
        <v>1</v>
      </c>
      <c r="X8" s="42"/>
      <c r="Y8" s="42"/>
      <c r="Z8" s="42"/>
      <c r="AA8" s="42"/>
      <c r="AB8" s="42">
        <v>0.16666666666666666</v>
      </c>
      <c r="AC8" s="42">
        <v>0.83333333333333337</v>
      </c>
    </row>
    <row r="9" spans="1:29" x14ac:dyDescent="0.25">
      <c r="B9">
        <v>3</v>
      </c>
      <c r="C9" t="s">
        <v>100</v>
      </c>
      <c r="D9" t="s">
        <v>112</v>
      </c>
      <c r="G9" t="s">
        <v>765</v>
      </c>
      <c r="I9" t="s">
        <v>609</v>
      </c>
      <c r="J9">
        <v>0.5</v>
      </c>
      <c r="K9">
        <v>0.5</v>
      </c>
      <c r="M9" s="37" t="s">
        <v>246</v>
      </c>
      <c r="N9" s="38">
        <v>8.3333333333333329E-2</v>
      </c>
      <c r="O9" s="38">
        <v>0.91666666666666663</v>
      </c>
      <c r="Q9" s="52" t="s">
        <v>755</v>
      </c>
      <c r="R9" s="38">
        <v>1</v>
      </c>
      <c r="S9" s="38">
        <v>0</v>
      </c>
      <c r="U9" t="s">
        <v>744</v>
      </c>
      <c r="V9" s="42">
        <v>0</v>
      </c>
      <c r="W9" s="42">
        <v>1</v>
      </c>
      <c r="X9" s="42"/>
      <c r="Y9" s="42"/>
      <c r="Z9" s="42">
        <v>1</v>
      </c>
      <c r="AA9" s="42">
        <v>0</v>
      </c>
      <c r="AB9" s="42"/>
      <c r="AC9" s="42"/>
    </row>
    <row r="10" spans="1:29" x14ac:dyDescent="0.25">
      <c r="G10" t="s">
        <v>765</v>
      </c>
      <c r="H10" t="s">
        <v>679</v>
      </c>
      <c r="I10" t="s">
        <v>319</v>
      </c>
      <c r="J10">
        <v>0.5</v>
      </c>
      <c r="K10">
        <v>0.5</v>
      </c>
      <c r="M10" s="37" t="s">
        <v>735</v>
      </c>
      <c r="N10" s="38">
        <v>0.4</v>
      </c>
      <c r="O10" s="38">
        <v>0.6</v>
      </c>
      <c r="Q10" s="52" t="s">
        <v>740</v>
      </c>
      <c r="R10" s="38">
        <v>1</v>
      </c>
      <c r="S10" s="38">
        <v>0</v>
      </c>
      <c r="U10" t="s">
        <v>755</v>
      </c>
      <c r="V10" s="42">
        <v>1</v>
      </c>
      <c r="W10" s="42">
        <v>0</v>
      </c>
      <c r="X10" s="42"/>
      <c r="Y10" s="42"/>
      <c r="Z10" s="42"/>
      <c r="AA10" s="42"/>
      <c r="AB10" s="42"/>
      <c r="AC10" s="42"/>
    </row>
    <row r="11" spans="1:29" x14ac:dyDescent="0.25">
      <c r="A11" t="s">
        <v>679</v>
      </c>
      <c r="B11">
        <v>1</v>
      </c>
      <c r="C11" t="s">
        <v>120</v>
      </c>
      <c r="D11" t="s">
        <v>123</v>
      </c>
      <c r="G11" t="s">
        <v>765</v>
      </c>
      <c r="I11" t="s">
        <v>609</v>
      </c>
      <c r="J11">
        <v>0.5</v>
      </c>
      <c r="K11">
        <v>0.5</v>
      </c>
      <c r="M11" s="37" t="s">
        <v>755</v>
      </c>
      <c r="N11" s="38">
        <v>1</v>
      </c>
      <c r="O11" s="38">
        <v>0</v>
      </c>
      <c r="Q11" s="37" t="s">
        <v>764</v>
      </c>
      <c r="R11" s="38">
        <v>0.54166666666666652</v>
      </c>
      <c r="S11" s="38">
        <v>0.45833333333333331</v>
      </c>
      <c r="U11" t="s">
        <v>740</v>
      </c>
      <c r="V11" s="42">
        <v>1</v>
      </c>
      <c r="W11" s="42">
        <v>0</v>
      </c>
      <c r="X11" s="42"/>
      <c r="Y11" s="42"/>
      <c r="Z11" s="42"/>
      <c r="AA11" s="42"/>
      <c r="AB11" s="42">
        <v>1</v>
      </c>
      <c r="AC11" s="42">
        <v>0</v>
      </c>
    </row>
    <row r="12" spans="1:29" x14ac:dyDescent="0.25">
      <c r="B12">
        <v>2</v>
      </c>
      <c r="C12" t="s">
        <v>127</v>
      </c>
      <c r="D12" t="s">
        <v>130</v>
      </c>
      <c r="G12" t="s">
        <v>765</v>
      </c>
      <c r="I12" t="s">
        <v>243</v>
      </c>
      <c r="J12">
        <v>1</v>
      </c>
      <c r="K12">
        <v>0</v>
      </c>
      <c r="M12" s="37" t="s">
        <v>740</v>
      </c>
      <c r="N12" s="38">
        <v>1</v>
      </c>
      <c r="O12" s="38">
        <v>0</v>
      </c>
      <c r="Q12" s="52" t="s">
        <v>737</v>
      </c>
      <c r="R12" s="38">
        <v>0.70000000000000007</v>
      </c>
      <c r="S12" s="38">
        <v>0.30000000000000004</v>
      </c>
    </row>
    <row r="13" spans="1:29" x14ac:dyDescent="0.25">
      <c r="B13">
        <v>3</v>
      </c>
      <c r="C13" t="s">
        <v>134</v>
      </c>
      <c r="D13" t="s">
        <v>130</v>
      </c>
      <c r="G13" t="s">
        <v>765</v>
      </c>
      <c r="I13" t="s">
        <v>735</v>
      </c>
      <c r="J13">
        <v>1</v>
      </c>
      <c r="K13">
        <v>0</v>
      </c>
      <c r="M13" s="37" t="s">
        <v>702</v>
      </c>
      <c r="N13" s="38">
        <v>0</v>
      </c>
      <c r="O13" s="38">
        <v>0</v>
      </c>
      <c r="Q13" s="52" t="s">
        <v>243</v>
      </c>
      <c r="R13" s="38">
        <v>0.6</v>
      </c>
      <c r="S13" s="38">
        <v>0.4</v>
      </c>
    </row>
    <row r="14" spans="1:29" x14ac:dyDescent="0.25">
      <c r="A14" t="s">
        <v>633</v>
      </c>
      <c r="B14">
        <v>1</v>
      </c>
      <c r="C14" t="s">
        <v>79</v>
      </c>
      <c r="D14" t="s">
        <v>123</v>
      </c>
      <c r="G14" t="s">
        <v>765</v>
      </c>
      <c r="H14" t="s">
        <v>633</v>
      </c>
      <c r="I14" t="s">
        <v>243</v>
      </c>
      <c r="J14">
        <v>0.5</v>
      </c>
      <c r="K14">
        <v>0.5</v>
      </c>
      <c r="M14" s="37" t="s">
        <v>703</v>
      </c>
      <c r="N14" s="38">
        <v>0.46595744680851053</v>
      </c>
      <c r="O14" s="38">
        <v>0.40638297872340434</v>
      </c>
      <c r="Q14" s="52" t="s">
        <v>609</v>
      </c>
      <c r="R14" s="38">
        <v>0.6</v>
      </c>
      <c r="S14" s="38">
        <v>0.4</v>
      </c>
    </row>
    <row r="15" spans="1:29" x14ac:dyDescent="0.25">
      <c r="B15">
        <v>2</v>
      </c>
      <c r="C15" t="s">
        <v>148</v>
      </c>
      <c r="D15" t="s">
        <v>123</v>
      </c>
      <c r="G15" t="s">
        <v>765</v>
      </c>
      <c r="I15" t="s">
        <v>319</v>
      </c>
      <c r="J15">
        <v>0.5</v>
      </c>
      <c r="K15">
        <v>0.5</v>
      </c>
      <c r="Q15" s="52" t="s">
        <v>319</v>
      </c>
      <c r="R15" s="38">
        <v>0.3</v>
      </c>
      <c r="S15" s="38">
        <v>0.7</v>
      </c>
    </row>
    <row r="16" spans="1:29" x14ac:dyDescent="0.25">
      <c r="A16" t="s">
        <v>634</v>
      </c>
      <c r="B16">
        <v>1</v>
      </c>
      <c r="C16" t="s">
        <v>156</v>
      </c>
      <c r="D16" t="s">
        <v>161</v>
      </c>
      <c r="G16" t="s">
        <v>765</v>
      </c>
      <c r="I16" t="s">
        <v>609</v>
      </c>
      <c r="J16">
        <v>0.5</v>
      </c>
      <c r="K16">
        <v>0.5</v>
      </c>
      <c r="M16" t="s">
        <v>701</v>
      </c>
      <c r="N16" t="s">
        <v>756</v>
      </c>
      <c r="O16" t="s">
        <v>757</v>
      </c>
      <c r="Q16" s="52" t="s">
        <v>735</v>
      </c>
      <c r="R16" s="38">
        <v>0.33333333333333331</v>
      </c>
      <c r="S16" s="38">
        <v>0.66666666666666663</v>
      </c>
    </row>
    <row r="17" spans="1:19" x14ac:dyDescent="0.25">
      <c r="B17">
        <v>2</v>
      </c>
      <c r="C17" t="s">
        <v>160</v>
      </c>
      <c r="D17" t="s">
        <v>168</v>
      </c>
      <c r="G17" t="s">
        <v>764</v>
      </c>
      <c r="H17" t="s">
        <v>634</v>
      </c>
      <c r="I17" t="s">
        <v>243</v>
      </c>
      <c r="J17">
        <v>1</v>
      </c>
      <c r="K17">
        <v>0</v>
      </c>
      <c r="M17" t="s">
        <v>737</v>
      </c>
      <c r="N17">
        <v>11</v>
      </c>
      <c r="O17">
        <v>11</v>
      </c>
      <c r="Q17" s="37" t="s">
        <v>765</v>
      </c>
      <c r="R17" s="38">
        <v>0.56470588235294128</v>
      </c>
      <c r="S17" s="38">
        <v>0.43529411764705872</v>
      </c>
    </row>
    <row r="18" spans="1:19" x14ac:dyDescent="0.25">
      <c r="B18">
        <v>3</v>
      </c>
      <c r="C18" t="s">
        <v>174</v>
      </c>
      <c r="D18" t="s">
        <v>161</v>
      </c>
      <c r="G18" t="s">
        <v>764</v>
      </c>
      <c r="I18" t="s">
        <v>319</v>
      </c>
      <c r="J18">
        <v>0</v>
      </c>
      <c r="K18">
        <v>1</v>
      </c>
      <c r="M18" t="s">
        <v>243</v>
      </c>
      <c r="N18">
        <v>36</v>
      </c>
      <c r="O18">
        <v>36</v>
      </c>
      <c r="Q18" s="52" t="s">
        <v>243</v>
      </c>
      <c r="R18" s="38">
        <v>0.58333333333333337</v>
      </c>
      <c r="S18" s="38">
        <v>0.41666666666666669</v>
      </c>
    </row>
    <row r="19" spans="1:19" x14ac:dyDescent="0.25">
      <c r="D19" t="s">
        <v>168</v>
      </c>
      <c r="G19" t="s">
        <v>764</v>
      </c>
      <c r="I19" t="s">
        <v>737</v>
      </c>
      <c r="J19">
        <v>1</v>
      </c>
      <c r="K19">
        <v>0</v>
      </c>
      <c r="M19" t="s">
        <v>742</v>
      </c>
      <c r="N19">
        <v>4</v>
      </c>
      <c r="O19">
        <v>4</v>
      </c>
      <c r="Q19" s="52" t="s">
        <v>609</v>
      </c>
      <c r="R19" s="38">
        <v>0.46999999999999992</v>
      </c>
      <c r="S19" s="38">
        <v>0.53</v>
      </c>
    </row>
    <row r="20" spans="1:19" x14ac:dyDescent="0.25">
      <c r="B20">
        <v>4</v>
      </c>
      <c r="C20" t="s">
        <v>178</v>
      </c>
      <c r="D20" t="s">
        <v>181</v>
      </c>
      <c r="G20" t="s">
        <v>764</v>
      </c>
      <c r="I20" t="s">
        <v>609</v>
      </c>
      <c r="J20">
        <v>1</v>
      </c>
      <c r="K20">
        <v>0</v>
      </c>
      <c r="M20" t="s">
        <v>739</v>
      </c>
      <c r="N20">
        <v>4</v>
      </c>
      <c r="O20">
        <v>4</v>
      </c>
      <c r="Q20" s="52" t="s">
        <v>319</v>
      </c>
      <c r="R20" s="38">
        <v>0.59090909090909094</v>
      </c>
      <c r="S20" s="38">
        <v>0.40909090909090912</v>
      </c>
    </row>
    <row r="21" spans="1:19" x14ac:dyDescent="0.25">
      <c r="A21" t="s">
        <v>635</v>
      </c>
      <c r="B21">
        <v>1</v>
      </c>
      <c r="C21" t="s">
        <v>187</v>
      </c>
      <c r="D21" t="s">
        <v>189</v>
      </c>
      <c r="G21" t="s">
        <v>764</v>
      </c>
      <c r="H21" t="s">
        <v>635</v>
      </c>
      <c r="I21" t="s">
        <v>735</v>
      </c>
      <c r="J21">
        <v>0</v>
      </c>
      <c r="K21">
        <v>1</v>
      </c>
      <c r="M21" t="s">
        <v>609</v>
      </c>
      <c r="N21">
        <v>19</v>
      </c>
      <c r="O21">
        <v>19</v>
      </c>
      <c r="Q21" s="52" t="s">
        <v>735</v>
      </c>
      <c r="R21" s="38">
        <v>1</v>
      </c>
      <c r="S21" s="38">
        <v>0</v>
      </c>
    </row>
    <row r="22" spans="1:19" x14ac:dyDescent="0.25">
      <c r="B22">
        <v>2</v>
      </c>
      <c r="C22" t="s">
        <v>176</v>
      </c>
      <c r="D22" t="s">
        <v>194</v>
      </c>
      <c r="G22" t="s">
        <v>764</v>
      </c>
      <c r="I22" t="s">
        <v>319</v>
      </c>
      <c r="J22">
        <v>0</v>
      </c>
      <c r="K22">
        <v>1</v>
      </c>
      <c r="M22" t="s">
        <v>319</v>
      </c>
      <c r="N22">
        <v>35</v>
      </c>
      <c r="O22">
        <v>35</v>
      </c>
      <c r="Q22" s="37" t="s">
        <v>766</v>
      </c>
      <c r="R22" s="38">
        <v>0.5</v>
      </c>
      <c r="S22" s="38">
        <v>0.5</v>
      </c>
    </row>
    <row r="23" spans="1:19" x14ac:dyDescent="0.25">
      <c r="A23" t="s">
        <v>636</v>
      </c>
      <c r="B23">
        <v>1</v>
      </c>
      <c r="C23" t="s">
        <v>160</v>
      </c>
      <c r="D23" t="s">
        <v>168</v>
      </c>
      <c r="G23" t="s">
        <v>764</v>
      </c>
      <c r="I23" t="s">
        <v>737</v>
      </c>
      <c r="J23">
        <v>1</v>
      </c>
      <c r="K23">
        <v>0</v>
      </c>
      <c r="M23" t="s">
        <v>246</v>
      </c>
      <c r="N23">
        <v>6</v>
      </c>
      <c r="O23">
        <v>6</v>
      </c>
      <c r="Q23" s="52" t="s">
        <v>243</v>
      </c>
      <c r="R23" s="38">
        <v>0.63636363636363635</v>
      </c>
      <c r="S23" s="38">
        <v>0.36363636363636365</v>
      </c>
    </row>
    <row r="24" spans="1:19" x14ac:dyDescent="0.25">
      <c r="B24">
        <v>2</v>
      </c>
      <c r="C24" t="s">
        <v>203</v>
      </c>
      <c r="D24" t="s">
        <v>168</v>
      </c>
      <c r="G24" t="s">
        <v>764</v>
      </c>
      <c r="H24" t="s">
        <v>636</v>
      </c>
      <c r="I24" t="s">
        <v>319</v>
      </c>
      <c r="J24">
        <v>0</v>
      </c>
      <c r="K24">
        <v>1</v>
      </c>
      <c r="M24" t="s">
        <v>735</v>
      </c>
      <c r="N24">
        <v>5</v>
      </c>
      <c r="O24">
        <v>5</v>
      </c>
      <c r="Q24" s="52" t="s">
        <v>739</v>
      </c>
      <c r="R24" s="38">
        <v>0.5</v>
      </c>
      <c r="S24" s="38">
        <v>0.5</v>
      </c>
    </row>
    <row r="25" spans="1:19" x14ac:dyDescent="0.25">
      <c r="D25" t="s">
        <v>204</v>
      </c>
      <c r="G25" t="s">
        <v>764</v>
      </c>
      <c r="I25" t="s">
        <v>737</v>
      </c>
      <c r="J25">
        <v>1</v>
      </c>
      <c r="K25">
        <v>0</v>
      </c>
      <c r="M25" t="s">
        <v>755</v>
      </c>
      <c r="N25">
        <v>1</v>
      </c>
      <c r="O25">
        <v>1</v>
      </c>
      <c r="Q25" s="52" t="s">
        <v>609</v>
      </c>
      <c r="R25" s="38">
        <v>0.75</v>
      </c>
      <c r="S25" s="38">
        <v>0.25</v>
      </c>
    </row>
    <row r="26" spans="1:19" x14ac:dyDescent="0.25">
      <c r="B26">
        <v>3</v>
      </c>
      <c r="C26" t="s">
        <v>193</v>
      </c>
      <c r="G26" t="s">
        <v>764</v>
      </c>
      <c r="H26" t="s">
        <v>637</v>
      </c>
      <c r="I26" t="s">
        <v>243</v>
      </c>
      <c r="J26">
        <v>1</v>
      </c>
      <c r="K26">
        <v>0</v>
      </c>
      <c r="M26" t="s">
        <v>740</v>
      </c>
      <c r="N26">
        <v>2</v>
      </c>
      <c r="O26">
        <v>2</v>
      </c>
      <c r="Q26" s="52" t="s">
        <v>319</v>
      </c>
      <c r="R26" s="38">
        <v>0.2</v>
      </c>
      <c r="S26" s="38">
        <v>0.8</v>
      </c>
    </row>
    <row r="27" spans="1:19" x14ac:dyDescent="0.25">
      <c r="B27">
        <v>4</v>
      </c>
      <c r="C27" t="s">
        <v>160</v>
      </c>
      <c r="G27" t="s">
        <v>764</v>
      </c>
      <c r="I27" t="s">
        <v>737</v>
      </c>
      <c r="J27">
        <v>1</v>
      </c>
      <c r="K27">
        <v>0</v>
      </c>
      <c r="Q27" s="52" t="s">
        <v>246</v>
      </c>
      <c r="R27" s="38">
        <v>0.16666666666666666</v>
      </c>
      <c r="S27" s="38">
        <v>0.83333333333333337</v>
      </c>
    </row>
    <row r="28" spans="1:19" x14ac:dyDescent="0.25">
      <c r="B28">
        <v>5</v>
      </c>
      <c r="C28" t="s">
        <v>156</v>
      </c>
      <c r="G28" t="s">
        <v>764</v>
      </c>
      <c r="I28" t="s">
        <v>735</v>
      </c>
      <c r="J28">
        <v>1</v>
      </c>
      <c r="K28">
        <v>0</v>
      </c>
      <c r="Q28" s="52" t="s">
        <v>740</v>
      </c>
      <c r="R28" s="38">
        <v>1</v>
      </c>
      <c r="S28" s="38">
        <v>0</v>
      </c>
    </row>
    <row r="29" spans="1:19" x14ac:dyDescent="0.25">
      <c r="A29" t="s">
        <v>637</v>
      </c>
      <c r="B29">
        <v>1</v>
      </c>
      <c r="C29" t="s">
        <v>167</v>
      </c>
      <c r="D29" t="s">
        <v>130</v>
      </c>
      <c r="G29" t="s">
        <v>764</v>
      </c>
      <c r="I29" t="s">
        <v>319</v>
      </c>
      <c r="J29">
        <v>0</v>
      </c>
      <c r="K29">
        <v>1</v>
      </c>
      <c r="M29" t="s">
        <v>701</v>
      </c>
      <c r="N29" t="s">
        <v>758</v>
      </c>
      <c r="O29" t="s">
        <v>759</v>
      </c>
      <c r="Q29" s="37" t="s">
        <v>702</v>
      </c>
      <c r="R29" s="38"/>
      <c r="S29" s="38"/>
    </row>
    <row r="30" spans="1:19" x14ac:dyDescent="0.25">
      <c r="B30">
        <v>2</v>
      </c>
      <c r="C30" t="s">
        <v>211</v>
      </c>
      <c r="D30" t="s">
        <v>213</v>
      </c>
      <c r="G30" t="s">
        <v>766</v>
      </c>
      <c r="H30" t="s">
        <v>638</v>
      </c>
      <c r="I30" t="s">
        <v>609</v>
      </c>
      <c r="J30">
        <v>1</v>
      </c>
      <c r="K30">
        <v>0</v>
      </c>
      <c r="M30" t="s">
        <v>737</v>
      </c>
      <c r="N30" s="42">
        <v>0.70000000000000007</v>
      </c>
      <c r="O30" s="42">
        <v>0.30000000000000004</v>
      </c>
      <c r="Q30" s="52" t="s">
        <v>702</v>
      </c>
      <c r="R30" s="38"/>
      <c r="S30" s="38"/>
    </row>
    <row r="31" spans="1:19" x14ac:dyDescent="0.25">
      <c r="D31" t="s">
        <v>214</v>
      </c>
      <c r="G31" t="s">
        <v>766</v>
      </c>
      <c r="I31" t="s">
        <v>243</v>
      </c>
      <c r="J31">
        <v>1</v>
      </c>
      <c r="K31">
        <v>0</v>
      </c>
      <c r="M31" t="s">
        <v>243</v>
      </c>
      <c r="N31" s="42">
        <v>0.58888888888888891</v>
      </c>
      <c r="O31" s="42">
        <v>0.41111111111111109</v>
      </c>
      <c r="Q31" s="37" t="s">
        <v>703</v>
      </c>
      <c r="R31" s="38">
        <v>0.53414634146341444</v>
      </c>
      <c r="S31" s="38">
        <v>0.46585365853658556</v>
      </c>
    </row>
    <row r="32" spans="1:19" x14ac:dyDescent="0.25">
      <c r="D32" t="s">
        <v>168</v>
      </c>
      <c r="G32" t="s">
        <v>766</v>
      </c>
      <c r="I32" t="s">
        <v>319</v>
      </c>
      <c r="J32">
        <v>0</v>
      </c>
      <c r="K32">
        <v>1</v>
      </c>
      <c r="M32" t="s">
        <v>742</v>
      </c>
      <c r="N32" s="42">
        <v>0.5</v>
      </c>
      <c r="O32" s="42">
        <v>0.5</v>
      </c>
    </row>
    <row r="33" spans="1:15" x14ac:dyDescent="0.25">
      <c r="A33" t="s">
        <v>638</v>
      </c>
      <c r="B33">
        <v>1</v>
      </c>
      <c r="C33" t="s">
        <v>683</v>
      </c>
      <c r="D33" t="s">
        <v>112</v>
      </c>
      <c r="G33" t="s">
        <v>766</v>
      </c>
      <c r="I33" t="s">
        <v>246</v>
      </c>
      <c r="J33">
        <v>0</v>
      </c>
      <c r="K33">
        <v>1</v>
      </c>
      <c r="M33" t="s">
        <v>739</v>
      </c>
      <c r="N33" s="42">
        <v>0.75</v>
      </c>
      <c r="O33" s="42">
        <v>0.25</v>
      </c>
    </row>
    <row r="34" spans="1:15" x14ac:dyDescent="0.25">
      <c r="B34">
        <v>2</v>
      </c>
      <c r="C34" t="s">
        <v>222</v>
      </c>
      <c r="D34" t="s">
        <v>112</v>
      </c>
      <c r="G34" t="s">
        <v>763</v>
      </c>
      <c r="H34" t="s">
        <v>639</v>
      </c>
      <c r="I34" t="s">
        <v>243</v>
      </c>
      <c r="J34">
        <v>0</v>
      </c>
      <c r="K34">
        <v>1</v>
      </c>
      <c r="M34" t="s">
        <v>609</v>
      </c>
      <c r="N34" s="42">
        <v>0.54736842105263162</v>
      </c>
      <c r="O34" s="42">
        <v>0.45263157894736838</v>
      </c>
    </row>
    <row r="35" spans="1:15" x14ac:dyDescent="0.25">
      <c r="B35">
        <v>3</v>
      </c>
      <c r="C35" t="s">
        <v>684</v>
      </c>
      <c r="D35" t="s">
        <v>64</v>
      </c>
      <c r="G35" t="s">
        <v>763</v>
      </c>
      <c r="I35" t="s">
        <v>319</v>
      </c>
      <c r="J35">
        <v>0</v>
      </c>
      <c r="K35">
        <v>1</v>
      </c>
      <c r="M35" t="s">
        <v>319</v>
      </c>
      <c r="N35" s="42">
        <v>0.45428571428571435</v>
      </c>
      <c r="O35" s="42">
        <v>0.54571428571428571</v>
      </c>
    </row>
    <row r="36" spans="1:15" x14ac:dyDescent="0.25">
      <c r="D36" t="s">
        <v>64</v>
      </c>
      <c r="G36" t="s">
        <v>763</v>
      </c>
      <c r="I36" t="s">
        <v>246</v>
      </c>
      <c r="J36">
        <v>0</v>
      </c>
      <c r="K36">
        <v>1</v>
      </c>
      <c r="M36" t="s">
        <v>246</v>
      </c>
      <c r="N36" s="42">
        <v>8.3333333333333329E-2</v>
      </c>
      <c r="O36" s="42">
        <v>0.91666666666666663</v>
      </c>
    </row>
    <row r="37" spans="1:15" x14ac:dyDescent="0.25">
      <c r="A37" t="s">
        <v>639</v>
      </c>
      <c r="B37">
        <v>1</v>
      </c>
      <c r="C37" t="s">
        <v>686</v>
      </c>
      <c r="D37" t="s">
        <v>64</v>
      </c>
      <c r="G37" t="s">
        <v>763</v>
      </c>
      <c r="H37" t="s">
        <v>640</v>
      </c>
      <c r="I37" t="s">
        <v>243</v>
      </c>
      <c r="J37">
        <v>0</v>
      </c>
      <c r="K37">
        <v>1</v>
      </c>
      <c r="M37" t="s">
        <v>735</v>
      </c>
      <c r="N37" s="42">
        <v>0.4</v>
      </c>
      <c r="O37" s="42">
        <v>0.6</v>
      </c>
    </row>
    <row r="38" spans="1:15" x14ac:dyDescent="0.25">
      <c r="G38" t="s">
        <v>763</v>
      </c>
      <c r="I38" t="s">
        <v>319</v>
      </c>
      <c r="J38">
        <v>0</v>
      </c>
      <c r="K38">
        <v>1</v>
      </c>
      <c r="M38" t="s">
        <v>755</v>
      </c>
      <c r="N38" s="42">
        <v>1</v>
      </c>
      <c r="O38" s="42">
        <v>0</v>
      </c>
    </row>
    <row r="39" spans="1:15" x14ac:dyDescent="0.25">
      <c r="A39" t="s">
        <v>640</v>
      </c>
      <c r="B39">
        <v>1</v>
      </c>
      <c r="C39" t="s">
        <v>234</v>
      </c>
      <c r="D39" t="s">
        <v>64</v>
      </c>
      <c r="G39" t="s">
        <v>763</v>
      </c>
      <c r="H39" t="s">
        <v>641</v>
      </c>
      <c r="I39" t="s">
        <v>739</v>
      </c>
      <c r="J39">
        <v>1</v>
      </c>
      <c r="K39">
        <v>0</v>
      </c>
      <c r="M39" t="s">
        <v>740</v>
      </c>
      <c r="N39" s="42">
        <v>1</v>
      </c>
      <c r="O39" s="42">
        <v>0</v>
      </c>
    </row>
    <row r="40" spans="1:15" x14ac:dyDescent="0.25">
      <c r="G40" t="s">
        <v>763</v>
      </c>
      <c r="I40" t="s">
        <v>246</v>
      </c>
      <c r="J40">
        <v>0</v>
      </c>
      <c r="K40">
        <v>1</v>
      </c>
      <c r="N40" s="42"/>
      <c r="O40" s="42"/>
    </row>
    <row r="41" spans="1:15" x14ac:dyDescent="0.25">
      <c r="A41" t="s">
        <v>641</v>
      </c>
      <c r="B41">
        <v>1</v>
      </c>
      <c r="C41" t="s">
        <v>241</v>
      </c>
      <c r="D41" t="s">
        <v>112</v>
      </c>
      <c r="G41" t="s">
        <v>763</v>
      </c>
      <c r="H41" t="s">
        <v>642</v>
      </c>
      <c r="I41" t="s">
        <v>243</v>
      </c>
      <c r="J41">
        <v>1</v>
      </c>
      <c r="K41">
        <v>0</v>
      </c>
      <c r="M41" t="s">
        <v>760</v>
      </c>
      <c r="N41" s="42">
        <f>((N31*N18)+(N32*N19)+(N20*N33)+(N30*N17)+(N24*N37))/(N17+N18+N19+N20+N24)</f>
        <v>0.59833333333333327</v>
      </c>
      <c r="O41" s="42">
        <f>1-N41</f>
        <v>0.40166666666666673</v>
      </c>
    </row>
    <row r="42" spans="1:15" x14ac:dyDescent="0.25">
      <c r="B42">
        <v>2</v>
      </c>
      <c r="C42" t="s">
        <v>245</v>
      </c>
      <c r="D42" t="s">
        <v>64</v>
      </c>
      <c r="G42" t="s">
        <v>763</v>
      </c>
      <c r="I42" t="s">
        <v>319</v>
      </c>
      <c r="J42">
        <v>1</v>
      </c>
      <c r="K42">
        <v>0</v>
      </c>
      <c r="M42" t="s">
        <v>761</v>
      </c>
      <c r="N42" s="42">
        <f>((N31*N18)+(N32*4)+(N33*4))/44</f>
        <v>0.59545454545454546</v>
      </c>
      <c r="O42" s="42">
        <f>1-N42</f>
        <v>0.40454545454545454</v>
      </c>
    </row>
    <row r="43" spans="1:15" x14ac:dyDescent="0.25">
      <c r="G43" t="s">
        <v>763</v>
      </c>
      <c r="I43" t="s">
        <v>740</v>
      </c>
      <c r="J43">
        <v>1</v>
      </c>
      <c r="K43">
        <v>0</v>
      </c>
    </row>
    <row r="44" spans="1:15" x14ac:dyDescent="0.25">
      <c r="A44" t="s">
        <v>642</v>
      </c>
      <c r="B44">
        <v>1</v>
      </c>
      <c r="C44" t="s">
        <v>252</v>
      </c>
      <c r="D44" t="s">
        <v>161</v>
      </c>
      <c r="G44" t="s">
        <v>766</v>
      </c>
      <c r="H44" t="s">
        <v>643</v>
      </c>
      <c r="I44" t="s">
        <v>739</v>
      </c>
      <c r="J44">
        <v>1</v>
      </c>
      <c r="K44">
        <v>0</v>
      </c>
    </row>
    <row r="45" spans="1:15" x14ac:dyDescent="0.25">
      <c r="G45" t="s">
        <v>766</v>
      </c>
      <c r="H45" t="s">
        <v>644</v>
      </c>
      <c r="I45" t="s">
        <v>739</v>
      </c>
      <c r="J45">
        <v>0</v>
      </c>
      <c r="K45">
        <v>1</v>
      </c>
    </row>
    <row r="46" spans="1:15" x14ac:dyDescent="0.25">
      <c r="G46" t="s">
        <v>766</v>
      </c>
      <c r="I46" t="s">
        <v>243</v>
      </c>
      <c r="J46">
        <v>1</v>
      </c>
      <c r="K46">
        <v>0</v>
      </c>
    </row>
    <row r="47" spans="1:15" x14ac:dyDescent="0.25">
      <c r="B47">
        <v>2</v>
      </c>
      <c r="C47" t="s">
        <v>259</v>
      </c>
      <c r="G47" t="s">
        <v>766</v>
      </c>
      <c r="H47" t="s">
        <v>645</v>
      </c>
      <c r="I47" t="s">
        <v>243</v>
      </c>
      <c r="J47">
        <v>1</v>
      </c>
      <c r="K47">
        <v>0</v>
      </c>
    </row>
    <row r="48" spans="1:15" x14ac:dyDescent="0.25">
      <c r="B48">
        <v>1</v>
      </c>
      <c r="C48" t="s">
        <v>261</v>
      </c>
      <c r="G48" t="s">
        <v>766</v>
      </c>
      <c r="I48" t="s">
        <v>740</v>
      </c>
      <c r="J48">
        <v>1</v>
      </c>
      <c r="K48">
        <v>0</v>
      </c>
    </row>
    <row r="49" spans="1:11" x14ac:dyDescent="0.25">
      <c r="A49" t="s">
        <v>643</v>
      </c>
      <c r="B49">
        <v>1</v>
      </c>
      <c r="C49" t="s">
        <v>267</v>
      </c>
      <c r="D49" t="s">
        <v>112</v>
      </c>
      <c r="G49" t="s">
        <v>763</v>
      </c>
      <c r="H49" t="s">
        <v>646</v>
      </c>
      <c r="I49" t="s">
        <v>243</v>
      </c>
      <c r="J49">
        <v>0</v>
      </c>
      <c r="K49">
        <v>1</v>
      </c>
    </row>
    <row r="50" spans="1:11" x14ac:dyDescent="0.25">
      <c r="B50">
        <v>2</v>
      </c>
      <c r="C50" t="s">
        <v>269</v>
      </c>
      <c r="G50" t="s">
        <v>763</v>
      </c>
      <c r="I50" t="s">
        <v>319</v>
      </c>
      <c r="J50">
        <v>0</v>
      </c>
      <c r="K50">
        <v>1</v>
      </c>
    </row>
    <row r="51" spans="1:11" x14ac:dyDescent="0.25">
      <c r="G51" t="s">
        <v>763</v>
      </c>
      <c r="I51" t="s">
        <v>735</v>
      </c>
      <c r="J51">
        <v>0</v>
      </c>
      <c r="K51">
        <v>1</v>
      </c>
    </row>
    <row r="52" spans="1:11" x14ac:dyDescent="0.25">
      <c r="A52" t="s">
        <v>644</v>
      </c>
      <c r="B52">
        <v>1</v>
      </c>
      <c r="C52" t="s">
        <v>274</v>
      </c>
      <c r="D52" t="s">
        <v>64</v>
      </c>
      <c r="G52" t="s">
        <v>763</v>
      </c>
      <c r="H52" t="s">
        <v>647</v>
      </c>
      <c r="I52" t="s">
        <v>243</v>
      </c>
      <c r="J52">
        <v>1</v>
      </c>
      <c r="K52">
        <v>0</v>
      </c>
    </row>
    <row r="53" spans="1:11" x14ac:dyDescent="0.25">
      <c r="B53">
        <v>2</v>
      </c>
      <c r="C53" t="s">
        <v>279</v>
      </c>
      <c r="G53" t="s">
        <v>763</v>
      </c>
      <c r="I53" t="s">
        <v>319</v>
      </c>
      <c r="J53">
        <v>1</v>
      </c>
      <c r="K53">
        <v>0</v>
      </c>
    </row>
    <row r="54" spans="1:11" x14ac:dyDescent="0.25">
      <c r="B54">
        <v>3</v>
      </c>
      <c r="C54" t="s">
        <v>280</v>
      </c>
      <c r="D54" t="s">
        <v>112</v>
      </c>
      <c r="G54" t="s">
        <v>763</v>
      </c>
      <c r="H54" t="s">
        <v>648</v>
      </c>
      <c r="I54" t="s">
        <v>319</v>
      </c>
      <c r="J54">
        <v>1</v>
      </c>
      <c r="K54">
        <v>0</v>
      </c>
    </row>
    <row r="55" spans="1:11" x14ac:dyDescent="0.25">
      <c r="G55" t="s">
        <v>763</v>
      </c>
      <c r="I55" t="s">
        <v>755</v>
      </c>
      <c r="J55">
        <v>1</v>
      </c>
      <c r="K55">
        <v>0</v>
      </c>
    </row>
    <row r="56" spans="1:11" x14ac:dyDescent="0.25">
      <c r="A56" t="s">
        <v>645</v>
      </c>
      <c r="B56">
        <v>1</v>
      </c>
      <c r="C56" t="s">
        <v>283</v>
      </c>
      <c r="D56" t="s">
        <v>112</v>
      </c>
      <c r="G56" t="s">
        <v>766</v>
      </c>
      <c r="H56" t="s">
        <v>649</v>
      </c>
      <c r="I56" t="s">
        <v>243</v>
      </c>
      <c r="J56">
        <v>0.5</v>
      </c>
      <c r="K56">
        <v>0.5</v>
      </c>
    </row>
    <row r="57" spans="1:11" x14ac:dyDescent="0.25">
      <c r="B57">
        <v>2</v>
      </c>
      <c r="C57" t="s">
        <v>243</v>
      </c>
      <c r="D57" t="s">
        <v>112</v>
      </c>
      <c r="G57" t="s">
        <v>766</v>
      </c>
      <c r="I57" t="s">
        <v>319</v>
      </c>
      <c r="J57">
        <v>0.5</v>
      </c>
      <c r="K57">
        <v>0.5</v>
      </c>
    </row>
    <row r="58" spans="1:11" x14ac:dyDescent="0.25">
      <c r="A58" t="s">
        <v>646</v>
      </c>
      <c r="B58">
        <v>1</v>
      </c>
      <c r="C58" t="s">
        <v>293</v>
      </c>
      <c r="D58" t="s">
        <v>64</v>
      </c>
      <c r="G58" t="s">
        <v>766</v>
      </c>
      <c r="H58" t="s">
        <v>650</v>
      </c>
      <c r="I58" t="s">
        <v>243</v>
      </c>
      <c r="J58">
        <v>0.5</v>
      </c>
      <c r="K58">
        <v>0.5</v>
      </c>
    </row>
    <row r="59" spans="1:11" x14ac:dyDescent="0.25">
      <c r="G59" t="s">
        <v>766</v>
      </c>
      <c r="I59" t="s">
        <v>319</v>
      </c>
      <c r="J59">
        <v>0.5</v>
      </c>
      <c r="K59">
        <v>0.5</v>
      </c>
    </row>
    <row r="60" spans="1:11" x14ac:dyDescent="0.25">
      <c r="A60" t="s">
        <v>647</v>
      </c>
      <c r="B60">
        <v>1</v>
      </c>
      <c r="C60" t="s">
        <v>303</v>
      </c>
      <c r="D60" t="s">
        <v>112</v>
      </c>
      <c r="G60" t="s">
        <v>766</v>
      </c>
      <c r="I60" t="s">
        <v>246</v>
      </c>
      <c r="J60">
        <v>0.5</v>
      </c>
      <c r="K60">
        <v>0.5</v>
      </c>
    </row>
    <row r="61" spans="1:11" x14ac:dyDescent="0.25">
      <c r="G61" t="s">
        <v>766</v>
      </c>
      <c r="I61" t="s">
        <v>609</v>
      </c>
      <c r="J61">
        <v>0.5</v>
      </c>
      <c r="K61">
        <v>0.5</v>
      </c>
    </row>
    <row r="62" spans="1:11" x14ac:dyDescent="0.25">
      <c r="A62" t="s">
        <v>648</v>
      </c>
      <c r="B62">
        <v>1</v>
      </c>
      <c r="C62" t="s">
        <v>311</v>
      </c>
      <c r="D62" t="s">
        <v>112</v>
      </c>
      <c r="G62" t="s">
        <v>766</v>
      </c>
      <c r="H62" t="s">
        <v>651</v>
      </c>
      <c r="I62" t="s">
        <v>243</v>
      </c>
      <c r="J62">
        <v>0.5</v>
      </c>
      <c r="K62">
        <v>0.5</v>
      </c>
    </row>
    <row r="63" spans="1:11" x14ac:dyDescent="0.25">
      <c r="G63" t="s">
        <v>763</v>
      </c>
      <c r="H63" t="s">
        <v>652</v>
      </c>
      <c r="I63" t="s">
        <v>243</v>
      </c>
      <c r="J63">
        <v>1</v>
      </c>
      <c r="K63">
        <v>0</v>
      </c>
    </row>
    <row r="64" spans="1:11" x14ac:dyDescent="0.25">
      <c r="A64" t="s">
        <v>649</v>
      </c>
      <c r="B64">
        <v>1</v>
      </c>
      <c r="C64" t="s">
        <v>317</v>
      </c>
      <c r="D64" t="s">
        <v>320</v>
      </c>
      <c r="G64" t="s">
        <v>763</v>
      </c>
      <c r="I64" t="s">
        <v>319</v>
      </c>
      <c r="J64">
        <v>1</v>
      </c>
      <c r="K64">
        <v>0</v>
      </c>
    </row>
    <row r="65" spans="1:11" x14ac:dyDescent="0.25">
      <c r="G65" t="s">
        <v>764</v>
      </c>
      <c r="H65" t="s">
        <v>653</v>
      </c>
      <c r="I65" t="s">
        <v>609</v>
      </c>
      <c r="J65">
        <v>0.2</v>
      </c>
      <c r="K65">
        <v>0.8</v>
      </c>
    </row>
    <row r="66" spans="1:11" x14ac:dyDescent="0.25">
      <c r="A66" t="s">
        <v>650</v>
      </c>
      <c r="B66">
        <v>1</v>
      </c>
      <c r="C66" t="s">
        <v>326</v>
      </c>
      <c r="D66" t="s">
        <v>320</v>
      </c>
      <c r="G66" t="s">
        <v>764</v>
      </c>
      <c r="I66" t="s">
        <v>737</v>
      </c>
      <c r="J66">
        <v>0.2</v>
      </c>
      <c r="K66">
        <v>0.8</v>
      </c>
    </row>
    <row r="67" spans="1:11" x14ac:dyDescent="0.25">
      <c r="G67" t="s">
        <v>764</v>
      </c>
      <c r="H67" t="s">
        <v>654</v>
      </c>
      <c r="I67" t="s">
        <v>609</v>
      </c>
      <c r="J67">
        <v>1</v>
      </c>
      <c r="K67">
        <v>0</v>
      </c>
    </row>
    <row r="68" spans="1:11" x14ac:dyDescent="0.25">
      <c r="A68" t="s">
        <v>651</v>
      </c>
      <c r="B68">
        <v>1</v>
      </c>
      <c r="C68" t="s">
        <v>167</v>
      </c>
      <c r="D68" t="s">
        <v>320</v>
      </c>
      <c r="G68" t="s">
        <v>764</v>
      </c>
      <c r="I68" t="s">
        <v>319</v>
      </c>
      <c r="J68">
        <v>1</v>
      </c>
      <c r="K68">
        <v>0</v>
      </c>
    </row>
    <row r="69" spans="1:11" x14ac:dyDescent="0.25">
      <c r="G69" t="s">
        <v>764</v>
      </c>
      <c r="I69" t="s">
        <v>737</v>
      </c>
      <c r="J69">
        <v>1</v>
      </c>
      <c r="K69">
        <v>0</v>
      </c>
    </row>
    <row r="70" spans="1:11" x14ac:dyDescent="0.25">
      <c r="A70" t="s">
        <v>652</v>
      </c>
      <c r="B70">
        <v>1</v>
      </c>
      <c r="C70" t="s">
        <v>317</v>
      </c>
      <c r="D70" t="s">
        <v>112</v>
      </c>
      <c r="G70" t="s">
        <v>765</v>
      </c>
      <c r="H70" t="s">
        <v>655</v>
      </c>
      <c r="I70" t="s">
        <v>609</v>
      </c>
      <c r="J70">
        <v>0.8</v>
      </c>
      <c r="K70">
        <v>0.2</v>
      </c>
    </row>
    <row r="71" spans="1:11" x14ac:dyDescent="0.25">
      <c r="G71" t="s">
        <v>765</v>
      </c>
      <c r="I71" t="s">
        <v>319</v>
      </c>
      <c r="J71">
        <v>0.8</v>
      </c>
      <c r="K71">
        <v>0.2</v>
      </c>
    </row>
    <row r="72" spans="1:11" x14ac:dyDescent="0.25">
      <c r="A72" t="s">
        <v>653</v>
      </c>
      <c r="B72">
        <v>1</v>
      </c>
      <c r="C72" t="s">
        <v>687</v>
      </c>
      <c r="D72" t="s">
        <v>352</v>
      </c>
      <c r="G72" t="s">
        <v>765</v>
      </c>
      <c r="I72" t="s">
        <v>243</v>
      </c>
      <c r="J72">
        <v>0.8</v>
      </c>
      <c r="K72">
        <v>0.2</v>
      </c>
    </row>
    <row r="73" spans="1:11" x14ac:dyDescent="0.25">
      <c r="D73" t="s">
        <v>354</v>
      </c>
      <c r="G73" t="s">
        <v>765</v>
      </c>
      <c r="H73" t="s">
        <v>656</v>
      </c>
      <c r="I73" t="s">
        <v>609</v>
      </c>
      <c r="J73">
        <v>1</v>
      </c>
      <c r="K73">
        <v>0</v>
      </c>
    </row>
    <row r="74" spans="1:11" x14ac:dyDescent="0.25">
      <c r="A74" t="s">
        <v>654</v>
      </c>
      <c r="B74">
        <v>1</v>
      </c>
      <c r="C74" t="s">
        <v>688</v>
      </c>
      <c r="D74" t="s">
        <v>214</v>
      </c>
      <c r="G74" t="s">
        <v>765</v>
      </c>
      <c r="I74" t="s">
        <v>319</v>
      </c>
      <c r="J74">
        <v>1</v>
      </c>
      <c r="K74">
        <v>0</v>
      </c>
    </row>
    <row r="75" spans="1:11" x14ac:dyDescent="0.25">
      <c r="G75" t="s">
        <v>765</v>
      </c>
      <c r="I75" t="s">
        <v>243</v>
      </c>
      <c r="J75">
        <v>1</v>
      </c>
      <c r="K75">
        <v>0</v>
      </c>
    </row>
    <row r="76" spans="1:11" x14ac:dyDescent="0.25">
      <c r="G76" t="s">
        <v>765</v>
      </c>
      <c r="H76" t="s">
        <v>657</v>
      </c>
      <c r="I76" t="s">
        <v>319</v>
      </c>
      <c r="J76">
        <v>0.8</v>
      </c>
      <c r="K76">
        <v>0.2</v>
      </c>
    </row>
    <row r="77" spans="1:11" x14ac:dyDescent="0.25">
      <c r="A77" t="s">
        <v>655</v>
      </c>
      <c r="B77">
        <v>1</v>
      </c>
      <c r="C77" t="s">
        <v>690</v>
      </c>
      <c r="D77" t="s">
        <v>383</v>
      </c>
      <c r="G77" t="s">
        <v>765</v>
      </c>
      <c r="I77" t="s">
        <v>243</v>
      </c>
      <c r="J77">
        <v>0.8</v>
      </c>
      <c r="K77">
        <v>0.2</v>
      </c>
    </row>
    <row r="78" spans="1:11" x14ac:dyDescent="0.25">
      <c r="D78" t="s">
        <v>388</v>
      </c>
      <c r="G78" t="s">
        <v>765</v>
      </c>
      <c r="H78" t="s">
        <v>658</v>
      </c>
      <c r="I78" t="s">
        <v>319</v>
      </c>
      <c r="J78">
        <v>1</v>
      </c>
      <c r="K78">
        <v>0</v>
      </c>
    </row>
    <row r="79" spans="1:11" x14ac:dyDescent="0.25">
      <c r="D79" t="s">
        <v>391</v>
      </c>
      <c r="G79" t="s">
        <v>765</v>
      </c>
      <c r="I79" t="s">
        <v>243</v>
      </c>
      <c r="J79">
        <v>1</v>
      </c>
      <c r="K79">
        <v>0</v>
      </c>
    </row>
    <row r="80" spans="1:11" x14ac:dyDescent="0.25">
      <c r="A80" t="s">
        <v>656</v>
      </c>
      <c r="B80">
        <v>1</v>
      </c>
      <c r="C80" t="s">
        <v>691</v>
      </c>
      <c r="D80" t="s">
        <v>214</v>
      </c>
      <c r="G80" t="s">
        <v>764</v>
      </c>
      <c r="H80" t="s">
        <v>659</v>
      </c>
      <c r="I80" t="s">
        <v>609</v>
      </c>
      <c r="J80">
        <v>1</v>
      </c>
      <c r="K80">
        <v>0</v>
      </c>
    </row>
    <row r="81" spans="1:11" x14ac:dyDescent="0.25">
      <c r="G81" t="s">
        <v>764</v>
      </c>
      <c r="I81" t="s">
        <v>319</v>
      </c>
      <c r="J81">
        <v>1</v>
      </c>
      <c r="K81">
        <v>0</v>
      </c>
    </row>
    <row r="82" spans="1:11" x14ac:dyDescent="0.25">
      <c r="G82" t="s">
        <v>764</v>
      </c>
      <c r="I82" t="s">
        <v>737</v>
      </c>
      <c r="J82">
        <v>1</v>
      </c>
      <c r="K82">
        <v>0</v>
      </c>
    </row>
    <row r="83" spans="1:11" x14ac:dyDescent="0.25">
      <c r="A83" t="s">
        <v>657</v>
      </c>
      <c r="B83">
        <v>1</v>
      </c>
      <c r="C83" t="s">
        <v>692</v>
      </c>
      <c r="D83" t="s">
        <v>413</v>
      </c>
      <c r="G83" t="s">
        <v>764</v>
      </c>
      <c r="H83" t="s">
        <v>660</v>
      </c>
      <c r="I83" t="s">
        <v>243</v>
      </c>
      <c r="J83">
        <v>0.8</v>
      </c>
      <c r="K83">
        <v>0.2</v>
      </c>
    </row>
    <row r="84" spans="1:11" x14ac:dyDescent="0.25">
      <c r="D84" t="s">
        <v>383</v>
      </c>
      <c r="G84" t="s">
        <v>764</v>
      </c>
      <c r="I84" t="s">
        <v>737</v>
      </c>
      <c r="J84">
        <v>0.6</v>
      </c>
      <c r="K84">
        <v>0.4</v>
      </c>
    </row>
    <row r="85" spans="1:11" x14ac:dyDescent="0.25">
      <c r="A85" t="s">
        <v>658</v>
      </c>
      <c r="B85">
        <v>1</v>
      </c>
      <c r="C85" t="s">
        <v>75</v>
      </c>
      <c r="D85" t="s">
        <v>214</v>
      </c>
      <c r="G85" t="s">
        <v>764</v>
      </c>
      <c r="I85" t="s">
        <v>609</v>
      </c>
      <c r="J85">
        <v>0.6</v>
      </c>
      <c r="K85">
        <v>0.4</v>
      </c>
    </row>
    <row r="86" spans="1:11" x14ac:dyDescent="0.25">
      <c r="G86" t="s">
        <v>764</v>
      </c>
      <c r="H86" t="s">
        <v>661</v>
      </c>
      <c r="I86" t="s">
        <v>243</v>
      </c>
      <c r="J86">
        <v>0.5</v>
      </c>
      <c r="K86">
        <v>0.5</v>
      </c>
    </row>
    <row r="87" spans="1:11" x14ac:dyDescent="0.25">
      <c r="A87" t="s">
        <v>659</v>
      </c>
      <c r="B87">
        <v>1</v>
      </c>
      <c r="C87" t="s">
        <v>174</v>
      </c>
      <c r="D87" t="s">
        <v>432</v>
      </c>
      <c r="G87" t="s">
        <v>764</v>
      </c>
      <c r="I87" t="s">
        <v>737</v>
      </c>
      <c r="J87">
        <v>0.5</v>
      </c>
      <c r="K87">
        <v>0.5</v>
      </c>
    </row>
    <row r="88" spans="1:11" x14ac:dyDescent="0.25">
      <c r="G88" t="s">
        <v>764</v>
      </c>
      <c r="I88" t="s">
        <v>735</v>
      </c>
      <c r="J88">
        <v>0</v>
      </c>
      <c r="K88">
        <v>1</v>
      </c>
    </row>
    <row r="89" spans="1:11" x14ac:dyDescent="0.25">
      <c r="G89" t="s">
        <v>764</v>
      </c>
      <c r="H89" t="s">
        <v>662</v>
      </c>
      <c r="I89" t="s">
        <v>243</v>
      </c>
      <c r="J89">
        <v>0.5</v>
      </c>
      <c r="K89">
        <v>0.5</v>
      </c>
    </row>
    <row r="90" spans="1:11" x14ac:dyDescent="0.25">
      <c r="A90" t="s">
        <v>660</v>
      </c>
      <c r="B90">
        <v>1</v>
      </c>
      <c r="C90" t="s">
        <v>441</v>
      </c>
      <c r="D90" t="s">
        <v>383</v>
      </c>
      <c r="G90" t="s">
        <v>764</v>
      </c>
      <c r="H90" t="s">
        <v>663</v>
      </c>
      <c r="I90" t="s">
        <v>737</v>
      </c>
      <c r="J90">
        <v>0</v>
      </c>
      <c r="K90">
        <v>1</v>
      </c>
    </row>
    <row r="91" spans="1:11" x14ac:dyDescent="0.25">
      <c r="D91" t="s">
        <v>413</v>
      </c>
      <c r="G91" t="s">
        <v>764</v>
      </c>
      <c r="I91" t="s">
        <v>609</v>
      </c>
      <c r="J91">
        <v>0</v>
      </c>
      <c r="K91">
        <v>1</v>
      </c>
    </row>
    <row r="92" spans="1:11" x14ac:dyDescent="0.25">
      <c r="B92">
        <v>2</v>
      </c>
      <c r="C92" t="s">
        <v>450</v>
      </c>
      <c r="D92" t="s">
        <v>214</v>
      </c>
      <c r="G92" t="s">
        <v>764</v>
      </c>
      <c r="I92" t="s">
        <v>319</v>
      </c>
      <c r="J92">
        <v>0</v>
      </c>
      <c r="K92">
        <v>1</v>
      </c>
    </row>
    <row r="93" spans="1:11" x14ac:dyDescent="0.25">
      <c r="G93" t="s">
        <v>764</v>
      </c>
      <c r="I93" t="s">
        <v>243</v>
      </c>
      <c r="J93">
        <v>0</v>
      </c>
      <c r="K93">
        <v>1</v>
      </c>
    </row>
    <row r="94" spans="1:11" x14ac:dyDescent="0.25">
      <c r="B94">
        <v>3</v>
      </c>
      <c r="C94" t="s">
        <v>457</v>
      </c>
      <c r="D94" t="s">
        <v>461</v>
      </c>
      <c r="G94" t="s">
        <v>765</v>
      </c>
      <c r="H94" t="s">
        <v>664</v>
      </c>
      <c r="I94" t="s">
        <v>609</v>
      </c>
      <c r="J94">
        <v>0.4</v>
      </c>
      <c r="K94">
        <v>0.6</v>
      </c>
    </row>
    <row r="95" spans="1:11" x14ac:dyDescent="0.25">
      <c r="D95" t="s">
        <v>464</v>
      </c>
      <c r="G95" t="s">
        <v>765</v>
      </c>
      <c r="I95" t="s">
        <v>319</v>
      </c>
      <c r="J95">
        <v>0.4</v>
      </c>
      <c r="K95">
        <v>0.6</v>
      </c>
    </row>
    <row r="96" spans="1:11" x14ac:dyDescent="0.25">
      <c r="A96" t="s">
        <v>661</v>
      </c>
      <c r="B96">
        <v>1</v>
      </c>
      <c r="C96" t="s">
        <v>167</v>
      </c>
      <c r="D96" t="s">
        <v>468</v>
      </c>
      <c r="G96" t="s">
        <v>765</v>
      </c>
      <c r="I96" t="s">
        <v>243</v>
      </c>
      <c r="J96">
        <v>0.4</v>
      </c>
      <c r="K96">
        <v>0.6</v>
      </c>
    </row>
    <row r="97" spans="1:11" x14ac:dyDescent="0.25">
      <c r="B97">
        <v>2</v>
      </c>
      <c r="C97" t="s">
        <v>473</v>
      </c>
      <c r="D97" t="s">
        <v>468</v>
      </c>
      <c r="G97" t="s">
        <v>765</v>
      </c>
      <c r="H97" t="s">
        <v>665</v>
      </c>
      <c r="I97" t="s">
        <v>243</v>
      </c>
      <c r="J97">
        <v>1</v>
      </c>
      <c r="K97">
        <v>0</v>
      </c>
    </row>
    <row r="98" spans="1:11" x14ac:dyDescent="0.25">
      <c r="B98">
        <v>3</v>
      </c>
      <c r="C98" t="s">
        <v>134</v>
      </c>
      <c r="D98" t="s">
        <v>64</v>
      </c>
      <c r="G98" t="s">
        <v>765</v>
      </c>
      <c r="I98" t="s">
        <v>319</v>
      </c>
      <c r="J98">
        <v>1</v>
      </c>
      <c r="K98">
        <v>0</v>
      </c>
    </row>
    <row r="99" spans="1:11" x14ac:dyDescent="0.25">
      <c r="A99" t="s">
        <v>662</v>
      </c>
      <c r="B99">
        <v>1</v>
      </c>
      <c r="C99" t="s">
        <v>167</v>
      </c>
      <c r="D99" t="s">
        <v>320</v>
      </c>
      <c r="G99" t="s">
        <v>765</v>
      </c>
      <c r="I99" t="s">
        <v>609</v>
      </c>
      <c r="J99">
        <v>1</v>
      </c>
      <c r="K99">
        <v>0</v>
      </c>
    </row>
    <row r="100" spans="1:11" x14ac:dyDescent="0.25">
      <c r="B100">
        <v>2</v>
      </c>
      <c r="C100" t="s">
        <v>493</v>
      </c>
      <c r="G100" t="s">
        <v>764</v>
      </c>
      <c r="H100" t="s">
        <v>666</v>
      </c>
      <c r="I100" t="s">
        <v>609</v>
      </c>
      <c r="J100">
        <v>0.4</v>
      </c>
      <c r="K100">
        <v>0.6</v>
      </c>
    </row>
    <row r="101" spans="1:11" x14ac:dyDescent="0.25">
      <c r="G101" t="s">
        <v>764</v>
      </c>
      <c r="I101" t="s">
        <v>319</v>
      </c>
      <c r="J101">
        <v>0.4</v>
      </c>
      <c r="K101">
        <v>0.6</v>
      </c>
    </row>
    <row r="102" spans="1:11" x14ac:dyDescent="0.25">
      <c r="A102" t="s">
        <v>663</v>
      </c>
      <c r="B102">
        <v>1</v>
      </c>
      <c r="C102" t="s">
        <v>499</v>
      </c>
      <c r="D102" t="s">
        <v>500</v>
      </c>
      <c r="G102" t="s">
        <v>764</v>
      </c>
      <c r="I102" t="s">
        <v>243</v>
      </c>
      <c r="J102">
        <v>0.4</v>
      </c>
      <c r="K102">
        <v>0.6</v>
      </c>
    </row>
    <row r="103" spans="1:11" x14ac:dyDescent="0.25">
      <c r="B103">
        <v>2</v>
      </c>
      <c r="C103" t="s">
        <v>499</v>
      </c>
      <c r="D103" t="s">
        <v>500</v>
      </c>
      <c r="G103" t="s">
        <v>764</v>
      </c>
      <c r="I103" t="s">
        <v>737</v>
      </c>
      <c r="J103">
        <v>0.4</v>
      </c>
      <c r="K103">
        <v>0.6</v>
      </c>
    </row>
    <row r="104" spans="1:11" x14ac:dyDescent="0.25">
      <c r="A104" t="s">
        <v>664</v>
      </c>
      <c r="B104">
        <v>1</v>
      </c>
      <c r="C104" t="s">
        <v>694</v>
      </c>
      <c r="D104" t="s">
        <v>512</v>
      </c>
      <c r="G104" t="s">
        <v>765</v>
      </c>
      <c r="H104" t="s">
        <v>667</v>
      </c>
      <c r="I104" t="s">
        <v>243</v>
      </c>
      <c r="J104">
        <v>0</v>
      </c>
      <c r="K104">
        <v>1</v>
      </c>
    </row>
    <row r="105" spans="1:11" x14ac:dyDescent="0.25">
      <c r="D105" t="s">
        <v>519</v>
      </c>
      <c r="G105" t="s">
        <v>765</v>
      </c>
      <c r="I105" t="s">
        <v>319</v>
      </c>
      <c r="J105">
        <v>0</v>
      </c>
      <c r="K105">
        <v>1</v>
      </c>
    </row>
    <row r="106" spans="1:11" x14ac:dyDescent="0.25">
      <c r="G106" t="s">
        <v>765</v>
      </c>
      <c r="I106" t="s">
        <v>609</v>
      </c>
      <c r="J106">
        <v>0</v>
      </c>
      <c r="K106">
        <v>1</v>
      </c>
    </row>
    <row r="107" spans="1:11" x14ac:dyDescent="0.25">
      <c r="B107">
        <v>2</v>
      </c>
      <c r="C107" t="s">
        <v>694</v>
      </c>
      <c r="D107" t="s">
        <v>512</v>
      </c>
      <c r="G107" t="s">
        <v>766</v>
      </c>
      <c r="H107" t="s">
        <v>668</v>
      </c>
      <c r="I107" t="s">
        <v>243</v>
      </c>
      <c r="J107">
        <v>1</v>
      </c>
      <c r="K107">
        <v>0</v>
      </c>
    </row>
    <row r="108" spans="1:11" x14ac:dyDescent="0.25">
      <c r="D108" t="s">
        <v>519</v>
      </c>
      <c r="G108" t="s">
        <v>766</v>
      </c>
      <c r="H108" t="s">
        <v>669</v>
      </c>
      <c r="I108" t="s">
        <v>243</v>
      </c>
      <c r="J108">
        <v>1</v>
      </c>
      <c r="K108">
        <v>0</v>
      </c>
    </row>
    <row r="109" spans="1:11" x14ac:dyDescent="0.25">
      <c r="G109" t="s">
        <v>766</v>
      </c>
      <c r="H109" t="s">
        <v>670</v>
      </c>
      <c r="I109" t="s">
        <v>243</v>
      </c>
      <c r="J109">
        <v>0.5</v>
      </c>
      <c r="K109">
        <v>0.5</v>
      </c>
    </row>
    <row r="110" spans="1:11" x14ac:dyDescent="0.25">
      <c r="B110">
        <v>3</v>
      </c>
      <c r="C110" t="s">
        <v>695</v>
      </c>
      <c r="D110" t="s">
        <v>500</v>
      </c>
      <c r="G110" t="s">
        <v>763</v>
      </c>
      <c r="H110" t="s">
        <v>671</v>
      </c>
      <c r="I110" t="s">
        <v>243</v>
      </c>
      <c r="J110">
        <v>1</v>
      </c>
      <c r="K110">
        <v>0</v>
      </c>
    </row>
    <row r="111" spans="1:11" x14ac:dyDescent="0.25">
      <c r="G111" t="s">
        <v>763</v>
      </c>
      <c r="I111" t="s">
        <v>319</v>
      </c>
      <c r="J111">
        <v>1</v>
      </c>
      <c r="K111">
        <v>0</v>
      </c>
    </row>
    <row r="112" spans="1:11" x14ac:dyDescent="0.25">
      <c r="G112" t="s">
        <v>763</v>
      </c>
      <c r="H112" t="s">
        <v>672</v>
      </c>
      <c r="I112" t="s">
        <v>319</v>
      </c>
      <c r="J112">
        <v>0</v>
      </c>
      <c r="K112">
        <v>1</v>
      </c>
    </row>
    <row r="113" spans="1:11" x14ac:dyDescent="0.25">
      <c r="G113" t="s">
        <v>763</v>
      </c>
      <c r="I113" t="s">
        <v>243</v>
      </c>
      <c r="J113">
        <v>0</v>
      </c>
      <c r="K113">
        <v>1</v>
      </c>
    </row>
    <row r="114" spans="1:11" x14ac:dyDescent="0.25">
      <c r="A114" t="s">
        <v>665</v>
      </c>
      <c r="B114">
        <v>1</v>
      </c>
      <c r="C114" t="s">
        <v>530</v>
      </c>
      <c r="D114" t="s">
        <v>130</v>
      </c>
      <c r="G114" t="s">
        <v>763</v>
      </c>
      <c r="H114" t="s">
        <v>673</v>
      </c>
      <c r="I114" t="s">
        <v>243</v>
      </c>
      <c r="J114">
        <v>1</v>
      </c>
      <c r="K114">
        <v>0</v>
      </c>
    </row>
    <row r="115" spans="1:11" x14ac:dyDescent="0.25">
      <c r="B115">
        <v>2</v>
      </c>
      <c r="C115" t="s">
        <v>79</v>
      </c>
      <c r="G115" t="s">
        <v>763</v>
      </c>
      <c r="I115" t="s">
        <v>739</v>
      </c>
      <c r="J115">
        <v>1</v>
      </c>
      <c r="K115">
        <v>0</v>
      </c>
    </row>
    <row r="116" spans="1:11" x14ac:dyDescent="0.25">
      <c r="B116">
        <v>3</v>
      </c>
      <c r="C116" t="s">
        <v>79</v>
      </c>
      <c r="G116" t="s">
        <v>763</v>
      </c>
      <c r="I116" t="s">
        <v>319</v>
      </c>
      <c r="J116">
        <v>1</v>
      </c>
      <c r="K116">
        <v>0</v>
      </c>
    </row>
    <row r="117" spans="1:11" x14ac:dyDescent="0.25">
      <c r="A117" t="s">
        <v>666</v>
      </c>
      <c r="B117">
        <v>1</v>
      </c>
      <c r="C117" t="s">
        <v>79</v>
      </c>
      <c r="D117" t="s">
        <v>538</v>
      </c>
      <c r="G117" t="s">
        <v>766</v>
      </c>
      <c r="H117" t="s">
        <v>674</v>
      </c>
      <c r="I117" t="s">
        <v>243</v>
      </c>
      <c r="J117">
        <v>0</v>
      </c>
      <c r="K117">
        <v>1</v>
      </c>
    </row>
    <row r="118" spans="1:11" x14ac:dyDescent="0.25">
      <c r="B118">
        <v>2</v>
      </c>
      <c r="C118" t="s">
        <v>542</v>
      </c>
      <c r="D118" t="s">
        <v>519</v>
      </c>
      <c r="G118" t="s">
        <v>766</v>
      </c>
      <c r="I118" t="s">
        <v>319</v>
      </c>
      <c r="J118">
        <v>0</v>
      </c>
      <c r="K118">
        <v>1</v>
      </c>
    </row>
    <row r="119" spans="1:11" x14ac:dyDescent="0.25">
      <c r="A119" t="s">
        <v>667</v>
      </c>
      <c r="B119">
        <v>1</v>
      </c>
      <c r="C119" t="s">
        <v>79</v>
      </c>
      <c r="D119" t="s">
        <v>67</v>
      </c>
      <c r="G119" t="s">
        <v>766</v>
      </c>
      <c r="H119" t="s">
        <v>675</v>
      </c>
      <c r="I119" t="s">
        <v>319</v>
      </c>
      <c r="J119">
        <v>0</v>
      </c>
      <c r="K119">
        <v>1</v>
      </c>
    </row>
    <row r="120" spans="1:11" x14ac:dyDescent="0.25">
      <c r="B120">
        <v>2</v>
      </c>
      <c r="C120" t="s">
        <v>547</v>
      </c>
      <c r="G120" t="s">
        <v>766</v>
      </c>
      <c r="I120" t="s">
        <v>246</v>
      </c>
      <c r="J120">
        <v>0</v>
      </c>
      <c r="K120">
        <v>1</v>
      </c>
    </row>
    <row r="121" spans="1:11" x14ac:dyDescent="0.25">
      <c r="A121" t="s">
        <v>668</v>
      </c>
      <c r="B121">
        <v>1</v>
      </c>
      <c r="C121" t="s">
        <v>167</v>
      </c>
      <c r="D121" t="s">
        <v>551</v>
      </c>
      <c r="G121" t="s">
        <v>766</v>
      </c>
      <c r="I121" t="s">
        <v>243</v>
      </c>
      <c r="J121">
        <v>0</v>
      </c>
      <c r="K121">
        <v>1</v>
      </c>
    </row>
    <row r="122" spans="1:11" x14ac:dyDescent="0.25">
      <c r="G122" t="s">
        <v>763</v>
      </c>
      <c r="H122" t="s">
        <v>676</v>
      </c>
      <c r="I122" t="s">
        <v>319</v>
      </c>
      <c r="J122">
        <v>0</v>
      </c>
      <c r="K122">
        <v>1</v>
      </c>
    </row>
    <row r="123" spans="1:11" x14ac:dyDescent="0.25">
      <c r="A123" t="s">
        <v>669</v>
      </c>
      <c r="B123">
        <v>1</v>
      </c>
      <c r="C123" t="s">
        <v>167</v>
      </c>
      <c r="D123" t="s">
        <v>112</v>
      </c>
      <c r="G123" t="s">
        <v>763</v>
      </c>
      <c r="I123" t="s">
        <v>246</v>
      </c>
      <c r="J123">
        <v>0</v>
      </c>
      <c r="K123">
        <v>1</v>
      </c>
    </row>
    <row r="124" spans="1:11" x14ac:dyDescent="0.25">
      <c r="G124" t="s">
        <v>763</v>
      </c>
      <c r="I124" t="s">
        <v>243</v>
      </c>
      <c r="J124">
        <v>0</v>
      </c>
      <c r="K124">
        <v>1</v>
      </c>
    </row>
    <row r="125" spans="1:11" x14ac:dyDescent="0.25">
      <c r="A125" t="s">
        <v>670</v>
      </c>
      <c r="B125">
        <v>1</v>
      </c>
      <c r="C125" t="s">
        <v>564</v>
      </c>
      <c r="D125" t="s">
        <v>566</v>
      </c>
    </row>
    <row r="126" spans="1:11" x14ac:dyDescent="0.25">
      <c r="B126">
        <v>2</v>
      </c>
      <c r="C126" t="s">
        <v>243</v>
      </c>
      <c r="D126" t="s">
        <v>566</v>
      </c>
    </row>
    <row r="127" spans="1:11" x14ac:dyDescent="0.25">
      <c r="A127" t="s">
        <v>671</v>
      </c>
      <c r="B127">
        <v>1</v>
      </c>
      <c r="C127" t="s">
        <v>577</v>
      </c>
      <c r="D127" t="s">
        <v>580</v>
      </c>
    </row>
    <row r="129" spans="1:4" x14ac:dyDescent="0.25">
      <c r="A129" t="s">
        <v>672</v>
      </c>
      <c r="B129">
        <v>1</v>
      </c>
      <c r="C129" t="s">
        <v>577</v>
      </c>
      <c r="D129" t="s">
        <v>586</v>
      </c>
    </row>
    <row r="131" spans="1:4" x14ac:dyDescent="0.25">
      <c r="A131" t="s">
        <v>673</v>
      </c>
      <c r="B131">
        <v>1</v>
      </c>
      <c r="C131" t="s">
        <v>564</v>
      </c>
      <c r="D131" t="s">
        <v>580</v>
      </c>
    </row>
    <row r="132" spans="1:4" x14ac:dyDescent="0.25">
      <c r="B132">
        <v>2</v>
      </c>
      <c r="C132" t="s">
        <v>599</v>
      </c>
      <c r="D132" t="s">
        <v>580</v>
      </c>
    </row>
    <row r="133" spans="1:4" x14ac:dyDescent="0.25">
      <c r="D133" t="s">
        <v>586</v>
      </c>
    </row>
    <row r="134" spans="1:4" x14ac:dyDescent="0.25">
      <c r="A134" t="s">
        <v>674</v>
      </c>
      <c r="B134">
        <v>1</v>
      </c>
      <c r="C134" t="s">
        <v>607</v>
      </c>
      <c r="D134" t="s">
        <v>586</v>
      </c>
    </row>
    <row r="135" spans="1:4" x14ac:dyDescent="0.25">
      <c r="B135">
        <v>2</v>
      </c>
      <c r="C135" t="s">
        <v>156</v>
      </c>
      <c r="D135" t="s">
        <v>586</v>
      </c>
    </row>
    <row r="137" spans="1:4" x14ac:dyDescent="0.25">
      <c r="A137" t="s">
        <v>675</v>
      </c>
      <c r="B137">
        <v>1</v>
      </c>
      <c r="C137" t="s">
        <v>618</v>
      </c>
      <c r="D137" t="s">
        <v>64</v>
      </c>
    </row>
    <row r="138" spans="1:4" x14ac:dyDescent="0.25">
      <c r="B138">
        <v>2</v>
      </c>
      <c r="C138" t="s">
        <v>618</v>
      </c>
      <c r="D138" t="s">
        <v>64</v>
      </c>
    </row>
    <row r="140" spans="1:4" x14ac:dyDescent="0.25">
      <c r="A140" t="s">
        <v>676</v>
      </c>
      <c r="B140">
        <v>1</v>
      </c>
      <c r="C140" t="s">
        <v>156</v>
      </c>
      <c r="D140" t="s">
        <v>64</v>
      </c>
    </row>
    <row r="141" spans="1:4" x14ac:dyDescent="0.25">
      <c r="B141">
        <v>2</v>
      </c>
      <c r="C141" t="s">
        <v>156</v>
      </c>
      <c r="D141" t="s">
        <v>64</v>
      </c>
    </row>
    <row r="142" spans="1:4" x14ac:dyDescent="0.25">
      <c r="B142">
        <v>3</v>
      </c>
      <c r="C142" t="s">
        <v>629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workbookViewId="0">
      <selection activeCell="V30" sqref="V30"/>
    </sheetView>
  </sheetViews>
  <sheetFormatPr defaultRowHeight="15" x14ac:dyDescent="0.25"/>
  <cols>
    <col min="3" max="3" width="20.7109375" customWidth="1"/>
    <col min="13" max="13" width="12.7109375" customWidth="1"/>
    <col min="14" max="14" width="15.5703125" customWidth="1"/>
    <col min="17" max="17" width="10.85546875" customWidth="1"/>
    <col min="21" max="21" width="13.140625" bestFit="1" customWidth="1"/>
    <col min="22" max="22" width="15.28515625" bestFit="1" customWidth="1"/>
  </cols>
  <sheetData>
    <row r="1" spans="1:22" ht="36.75" customHeight="1" x14ac:dyDescent="0.25">
      <c r="A1" t="s">
        <v>677</v>
      </c>
      <c r="B1" t="s">
        <v>720</v>
      </c>
      <c r="C1" t="s">
        <v>733</v>
      </c>
      <c r="D1" t="s">
        <v>772</v>
      </c>
      <c r="H1" t="s">
        <v>677</v>
      </c>
      <c r="I1" t="s">
        <v>720</v>
      </c>
      <c r="J1" t="s">
        <v>774</v>
      </c>
      <c r="K1" s="55" t="s">
        <v>713</v>
      </c>
      <c r="L1" s="55" t="s">
        <v>716</v>
      </c>
      <c r="M1" s="55" t="s">
        <v>767</v>
      </c>
      <c r="N1" s="55" t="s">
        <v>769</v>
      </c>
      <c r="O1" s="55" t="s">
        <v>705</v>
      </c>
      <c r="P1" s="55" t="s">
        <v>504</v>
      </c>
      <c r="Q1" s="55" t="s">
        <v>770</v>
      </c>
      <c r="R1" s="55" t="s">
        <v>712</v>
      </c>
      <c r="S1" s="55" t="s">
        <v>751</v>
      </c>
    </row>
    <row r="2" spans="1:22" x14ac:dyDescent="0.25">
      <c r="A2" t="s">
        <v>678</v>
      </c>
      <c r="B2" t="s">
        <v>679</v>
      </c>
      <c r="C2" t="s">
        <v>713</v>
      </c>
      <c r="D2">
        <v>5.4800000000000001E-2</v>
      </c>
      <c r="H2" s="48" t="s">
        <v>678</v>
      </c>
      <c r="I2" s="48" t="s">
        <v>630</v>
      </c>
      <c r="J2">
        <v>1</v>
      </c>
      <c r="K2">
        <v>0</v>
      </c>
      <c r="L2">
        <v>0</v>
      </c>
      <c r="M2">
        <v>0.34399999999999997</v>
      </c>
      <c r="N2">
        <v>0</v>
      </c>
      <c r="O2">
        <v>0</v>
      </c>
      <c r="P2">
        <v>0</v>
      </c>
      <c r="Q2">
        <v>0</v>
      </c>
      <c r="R2">
        <v>0</v>
      </c>
      <c r="S2">
        <v>0.34399999999999997</v>
      </c>
      <c r="U2" s="36" t="s">
        <v>701</v>
      </c>
      <c r="V2" t="s">
        <v>775</v>
      </c>
    </row>
    <row r="3" spans="1:22" x14ac:dyDescent="0.25">
      <c r="A3" t="s">
        <v>678</v>
      </c>
      <c r="B3" t="s">
        <v>636</v>
      </c>
      <c r="C3" t="s">
        <v>713</v>
      </c>
      <c r="D3">
        <v>1.34E-2</v>
      </c>
      <c r="H3" s="48" t="s">
        <v>678</v>
      </c>
      <c r="I3" s="48" t="s">
        <v>631</v>
      </c>
      <c r="J3">
        <v>2</v>
      </c>
      <c r="K3">
        <v>0</v>
      </c>
      <c r="L3">
        <v>0</v>
      </c>
      <c r="M3">
        <v>8.7599999999999997E-2</v>
      </c>
      <c r="N3">
        <v>0</v>
      </c>
      <c r="O3">
        <v>0</v>
      </c>
      <c r="P3">
        <v>0</v>
      </c>
      <c r="Q3">
        <v>0</v>
      </c>
      <c r="R3">
        <v>0</v>
      </c>
      <c r="S3">
        <v>8.7599999999999997E-2</v>
      </c>
      <c r="U3" s="37" t="s">
        <v>682</v>
      </c>
      <c r="V3" s="38">
        <v>0.10683333333333334</v>
      </c>
    </row>
    <row r="4" spans="1:22" x14ac:dyDescent="0.25">
      <c r="A4" t="s">
        <v>678</v>
      </c>
      <c r="B4" t="s">
        <v>637</v>
      </c>
      <c r="C4" t="s">
        <v>713</v>
      </c>
      <c r="D4">
        <v>1.4280000000000001E-2</v>
      </c>
      <c r="H4" s="48" t="s">
        <v>678</v>
      </c>
      <c r="I4" s="47" t="s">
        <v>632</v>
      </c>
      <c r="J4">
        <v>1</v>
      </c>
      <c r="K4">
        <v>0</v>
      </c>
      <c r="L4">
        <v>0</v>
      </c>
      <c r="M4">
        <v>0.30570000000000003</v>
      </c>
      <c r="N4">
        <v>0</v>
      </c>
      <c r="O4">
        <v>0</v>
      </c>
      <c r="P4">
        <v>0</v>
      </c>
      <c r="Q4">
        <v>0</v>
      </c>
      <c r="R4">
        <v>0</v>
      </c>
      <c r="S4">
        <v>0.30570000000000003</v>
      </c>
      <c r="U4" s="37" t="s">
        <v>680</v>
      </c>
      <c r="V4" s="38">
        <v>0.26864416666666668</v>
      </c>
    </row>
    <row r="5" spans="1:22" x14ac:dyDescent="0.25">
      <c r="A5" t="s">
        <v>678</v>
      </c>
      <c r="B5" t="s">
        <v>642</v>
      </c>
      <c r="C5" t="s">
        <v>713</v>
      </c>
      <c r="D5">
        <v>2.2800000000000001E-2</v>
      </c>
      <c r="H5" s="48" t="s">
        <v>678</v>
      </c>
      <c r="I5" s="48" t="s">
        <v>679</v>
      </c>
      <c r="J5">
        <v>1</v>
      </c>
      <c r="K5">
        <v>5.4800000000000001E-2</v>
      </c>
      <c r="L5">
        <v>0</v>
      </c>
      <c r="M5">
        <v>7.4499999999999997E-2</v>
      </c>
      <c r="N5">
        <v>0</v>
      </c>
      <c r="O5">
        <v>5.8599999999999999E-2</v>
      </c>
      <c r="P5">
        <v>0</v>
      </c>
      <c r="Q5">
        <v>0</v>
      </c>
      <c r="R5">
        <v>0</v>
      </c>
      <c r="S5">
        <v>0.18790000000000001</v>
      </c>
      <c r="U5" s="37" t="s">
        <v>678</v>
      </c>
      <c r="V5" s="38">
        <v>0.15557499999999999</v>
      </c>
    </row>
    <row r="6" spans="1:22" x14ac:dyDescent="0.25">
      <c r="A6" t="s">
        <v>678</v>
      </c>
      <c r="B6" t="s">
        <v>643</v>
      </c>
      <c r="C6" t="s">
        <v>713</v>
      </c>
      <c r="D6">
        <v>3.9E-2</v>
      </c>
      <c r="H6" s="48" t="s">
        <v>678</v>
      </c>
      <c r="I6" s="48" t="s">
        <v>633</v>
      </c>
      <c r="J6">
        <v>2</v>
      </c>
      <c r="K6">
        <v>0</v>
      </c>
      <c r="L6">
        <v>0</v>
      </c>
      <c r="M6">
        <v>3.5999999999999997E-2</v>
      </c>
      <c r="N6">
        <v>7.7200000000000005E-2</v>
      </c>
      <c r="O6">
        <v>0</v>
      </c>
      <c r="P6">
        <v>0</v>
      </c>
      <c r="Q6">
        <v>0</v>
      </c>
      <c r="R6">
        <v>0</v>
      </c>
      <c r="S6">
        <v>0.1132</v>
      </c>
      <c r="U6" s="37" t="s">
        <v>681</v>
      </c>
      <c r="V6" s="38">
        <v>0.10953333333333333</v>
      </c>
    </row>
    <row r="7" spans="1:22" x14ac:dyDescent="0.25">
      <c r="A7" t="s">
        <v>678</v>
      </c>
      <c r="B7" t="s">
        <v>645</v>
      </c>
      <c r="C7" t="s">
        <v>713</v>
      </c>
      <c r="D7">
        <v>7.1999999999999998E-3</v>
      </c>
      <c r="H7" s="50" t="s">
        <v>680</v>
      </c>
      <c r="I7" s="50" t="s">
        <v>634</v>
      </c>
      <c r="J7">
        <v>2</v>
      </c>
      <c r="K7">
        <v>0</v>
      </c>
      <c r="L7">
        <v>0</v>
      </c>
      <c r="M7">
        <v>0.18759999999999999</v>
      </c>
      <c r="N7">
        <v>0</v>
      </c>
      <c r="O7">
        <v>0</v>
      </c>
      <c r="P7">
        <v>2.4E-2</v>
      </c>
      <c r="Q7">
        <v>0</v>
      </c>
      <c r="R7">
        <v>0.1326</v>
      </c>
      <c r="S7">
        <v>0.34419999999999995</v>
      </c>
      <c r="U7" s="37" t="s">
        <v>702</v>
      </c>
      <c r="V7" s="38"/>
    </row>
    <row r="8" spans="1:22" x14ac:dyDescent="0.25">
      <c r="A8" t="s">
        <v>678</v>
      </c>
      <c r="B8" t="s">
        <v>651</v>
      </c>
      <c r="C8" t="s">
        <v>713</v>
      </c>
      <c r="D8">
        <v>2.2700000000000001E-2</v>
      </c>
      <c r="H8" s="50" t="s">
        <v>680</v>
      </c>
      <c r="I8" s="48" t="s">
        <v>635</v>
      </c>
      <c r="J8">
        <v>2</v>
      </c>
      <c r="K8">
        <v>0</v>
      </c>
      <c r="L8">
        <v>0</v>
      </c>
      <c r="M8">
        <v>0.1961</v>
      </c>
      <c r="N8">
        <v>0</v>
      </c>
      <c r="O8">
        <v>0</v>
      </c>
      <c r="P8">
        <v>0</v>
      </c>
      <c r="Q8">
        <v>0</v>
      </c>
      <c r="R8">
        <v>0</v>
      </c>
      <c r="S8">
        <v>0.1961</v>
      </c>
      <c r="U8" s="37" t="s">
        <v>703</v>
      </c>
      <c r="V8" s="38">
        <v>0.16014645833333338</v>
      </c>
    </row>
    <row r="9" spans="1:22" x14ac:dyDescent="0.25">
      <c r="A9" t="s">
        <v>678</v>
      </c>
      <c r="B9" t="s">
        <v>661</v>
      </c>
      <c r="C9" t="s">
        <v>713</v>
      </c>
      <c r="D9">
        <v>0.48420000000000002</v>
      </c>
      <c r="H9" s="50" t="s">
        <v>680</v>
      </c>
      <c r="I9" s="48" t="s">
        <v>636</v>
      </c>
      <c r="J9">
        <v>3</v>
      </c>
      <c r="K9">
        <v>1.34E-2</v>
      </c>
      <c r="L9">
        <v>0</v>
      </c>
      <c r="M9">
        <v>5.8700000000000002E-2</v>
      </c>
      <c r="N9">
        <v>0</v>
      </c>
      <c r="O9">
        <v>0</v>
      </c>
      <c r="P9">
        <v>0.11750000000000001</v>
      </c>
      <c r="Q9">
        <v>0</v>
      </c>
      <c r="R9">
        <v>0</v>
      </c>
      <c r="S9">
        <v>0.18959999999999999</v>
      </c>
    </row>
    <row r="10" spans="1:22" x14ac:dyDescent="0.25">
      <c r="A10" t="s">
        <v>680</v>
      </c>
      <c r="B10" t="s">
        <v>662</v>
      </c>
      <c r="C10" t="s">
        <v>713</v>
      </c>
      <c r="D10">
        <v>0.19289999999999999</v>
      </c>
      <c r="H10" s="50" t="s">
        <v>680</v>
      </c>
      <c r="I10" s="48" t="s">
        <v>637</v>
      </c>
      <c r="J10">
        <v>1</v>
      </c>
      <c r="K10">
        <v>1.4280000000000001E-2</v>
      </c>
      <c r="L10">
        <v>0</v>
      </c>
      <c r="M10">
        <v>0.02</v>
      </c>
      <c r="N10">
        <v>0</v>
      </c>
      <c r="O10">
        <v>0</v>
      </c>
      <c r="P10">
        <v>0</v>
      </c>
      <c r="Q10">
        <v>0</v>
      </c>
      <c r="R10">
        <v>0</v>
      </c>
      <c r="S10">
        <v>3.4280000000000005E-2</v>
      </c>
    </row>
    <row r="11" spans="1:22" x14ac:dyDescent="0.25">
      <c r="A11" t="s">
        <v>680</v>
      </c>
      <c r="B11" t="s">
        <v>668</v>
      </c>
      <c r="C11" t="s">
        <v>713</v>
      </c>
      <c r="D11">
        <v>0.04</v>
      </c>
      <c r="H11" s="46" t="s">
        <v>681</v>
      </c>
      <c r="I11" s="47" t="s">
        <v>638</v>
      </c>
      <c r="J11">
        <v>3</v>
      </c>
      <c r="K11">
        <v>0</v>
      </c>
      <c r="L11">
        <v>0</v>
      </c>
      <c r="M11">
        <v>0</v>
      </c>
      <c r="N11">
        <v>2.23E-2</v>
      </c>
      <c r="O11">
        <v>0</v>
      </c>
      <c r="P11">
        <v>0</v>
      </c>
      <c r="Q11">
        <v>0</v>
      </c>
      <c r="R11">
        <v>0</v>
      </c>
      <c r="S11">
        <v>2.23E-2</v>
      </c>
      <c r="U11" t="s">
        <v>776</v>
      </c>
      <c r="V11" t="s">
        <v>777</v>
      </c>
    </row>
    <row r="12" spans="1:22" x14ac:dyDescent="0.25">
      <c r="A12" t="s">
        <v>680</v>
      </c>
      <c r="B12" t="s">
        <v>669</v>
      </c>
      <c r="C12" t="s">
        <v>713</v>
      </c>
      <c r="D12">
        <v>3.4000000000000002E-2</v>
      </c>
      <c r="H12" s="46" t="s">
        <v>682</v>
      </c>
      <c r="I12" s="47" t="s">
        <v>639</v>
      </c>
      <c r="J12">
        <v>1</v>
      </c>
      <c r="K12">
        <v>0</v>
      </c>
      <c r="L12">
        <v>0</v>
      </c>
      <c r="M12">
        <v>4.1399999999999999E-2</v>
      </c>
      <c r="N12">
        <v>3.04E-2</v>
      </c>
      <c r="O12">
        <v>0</v>
      </c>
      <c r="P12">
        <v>0</v>
      </c>
      <c r="Q12">
        <v>0</v>
      </c>
      <c r="R12">
        <v>0</v>
      </c>
      <c r="S12">
        <v>7.1800000000000003E-2</v>
      </c>
      <c r="U12" t="s">
        <v>763</v>
      </c>
      <c r="V12" s="56">
        <v>0.10683333333333334</v>
      </c>
    </row>
    <row r="13" spans="1:22" x14ac:dyDescent="0.25">
      <c r="A13" t="s">
        <v>680</v>
      </c>
      <c r="B13" t="s">
        <v>670</v>
      </c>
      <c r="C13" t="s">
        <v>713</v>
      </c>
      <c r="D13">
        <v>0.10150000000000001</v>
      </c>
      <c r="H13" s="46" t="s">
        <v>682</v>
      </c>
      <c r="I13" s="47" t="s">
        <v>640</v>
      </c>
      <c r="J13">
        <v>2</v>
      </c>
      <c r="K13">
        <v>0</v>
      </c>
      <c r="L13">
        <v>0</v>
      </c>
      <c r="M13">
        <v>0.1134</v>
      </c>
      <c r="N13">
        <v>0</v>
      </c>
      <c r="O13">
        <v>0</v>
      </c>
      <c r="P13">
        <v>0</v>
      </c>
      <c r="Q13">
        <v>0</v>
      </c>
      <c r="R13">
        <v>0</v>
      </c>
      <c r="S13">
        <v>0.1134</v>
      </c>
      <c r="U13" t="s">
        <v>764</v>
      </c>
      <c r="V13" s="56">
        <v>0.26864416666666668</v>
      </c>
    </row>
    <row r="14" spans="1:22" x14ac:dyDescent="0.25">
      <c r="A14" t="s">
        <v>680</v>
      </c>
      <c r="B14" t="s">
        <v>673</v>
      </c>
      <c r="C14" t="s">
        <v>713</v>
      </c>
      <c r="D14">
        <v>5.0799999999999998E-2</v>
      </c>
      <c r="H14" s="46" t="s">
        <v>682</v>
      </c>
      <c r="I14" s="47" t="s">
        <v>641</v>
      </c>
      <c r="J14">
        <v>2</v>
      </c>
      <c r="K14">
        <v>0</v>
      </c>
      <c r="L14">
        <v>4.1999999999999996E-2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4.1999999999999996E-2</v>
      </c>
      <c r="U14" t="s">
        <v>765</v>
      </c>
      <c r="V14" s="56">
        <v>0.15557499999999999</v>
      </c>
    </row>
    <row r="15" spans="1:22" x14ac:dyDescent="0.25">
      <c r="A15" t="s">
        <v>680</v>
      </c>
      <c r="B15" t="s">
        <v>674</v>
      </c>
      <c r="C15" t="s">
        <v>713</v>
      </c>
      <c r="D15">
        <v>0.15229999999999999</v>
      </c>
      <c r="H15" s="46" t="s">
        <v>682</v>
      </c>
      <c r="I15" s="48" t="s">
        <v>642</v>
      </c>
      <c r="J15">
        <v>2</v>
      </c>
      <c r="K15">
        <v>2.2800000000000001E-2</v>
      </c>
      <c r="L15">
        <v>0</v>
      </c>
      <c r="M15">
        <v>0</v>
      </c>
      <c r="N15">
        <v>8.2699999999999996E-2</v>
      </c>
      <c r="O15">
        <v>0</v>
      </c>
      <c r="P15">
        <v>0</v>
      </c>
      <c r="Q15">
        <v>0</v>
      </c>
      <c r="R15">
        <v>1.6E-2</v>
      </c>
      <c r="S15">
        <v>0.1215</v>
      </c>
      <c r="U15" t="s">
        <v>766</v>
      </c>
      <c r="V15" s="56">
        <v>0.10953333333333333</v>
      </c>
    </row>
    <row r="16" spans="1:22" x14ac:dyDescent="0.25">
      <c r="A16" t="s">
        <v>680</v>
      </c>
      <c r="B16" t="s">
        <v>641</v>
      </c>
      <c r="C16" t="s">
        <v>716</v>
      </c>
      <c r="D16">
        <v>4.1999999999999996E-2</v>
      </c>
      <c r="H16" s="46" t="s">
        <v>681</v>
      </c>
      <c r="I16" s="47" t="s">
        <v>643</v>
      </c>
      <c r="J16">
        <v>3</v>
      </c>
      <c r="K16">
        <v>3.9E-2</v>
      </c>
      <c r="L16">
        <v>0.1206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0.15959999999999999</v>
      </c>
    </row>
    <row r="17" spans="1:19" x14ac:dyDescent="0.25">
      <c r="A17" t="s">
        <v>680</v>
      </c>
      <c r="B17" t="s">
        <v>643</v>
      </c>
      <c r="C17" t="s">
        <v>716</v>
      </c>
      <c r="D17">
        <v>0.1206</v>
      </c>
      <c r="H17" s="46" t="s">
        <v>681</v>
      </c>
      <c r="I17" s="47" t="s">
        <v>644</v>
      </c>
      <c r="J17">
        <v>3</v>
      </c>
      <c r="K17">
        <v>0</v>
      </c>
      <c r="L17">
        <v>0</v>
      </c>
      <c r="M17">
        <v>5.7999999999999996E-2</v>
      </c>
      <c r="N17">
        <v>0</v>
      </c>
      <c r="O17">
        <v>0</v>
      </c>
      <c r="P17">
        <v>0</v>
      </c>
      <c r="Q17">
        <v>0</v>
      </c>
      <c r="R17">
        <v>0</v>
      </c>
      <c r="S17">
        <v>5.7999999999999996E-2</v>
      </c>
    </row>
    <row r="18" spans="1:19" x14ac:dyDescent="0.25">
      <c r="A18" t="s">
        <v>680</v>
      </c>
      <c r="B18" t="s">
        <v>645</v>
      </c>
      <c r="C18" t="s">
        <v>716</v>
      </c>
      <c r="D18">
        <v>7.4999999999999997E-3</v>
      </c>
      <c r="H18" s="46" t="s">
        <v>681</v>
      </c>
      <c r="I18" s="46" t="s">
        <v>645</v>
      </c>
      <c r="J18">
        <v>2</v>
      </c>
      <c r="K18">
        <v>7.1999999999999998E-3</v>
      </c>
      <c r="L18">
        <v>7.4999999999999997E-3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1.47E-2</v>
      </c>
    </row>
    <row r="19" spans="1:19" x14ac:dyDescent="0.25">
      <c r="A19" t="s">
        <v>680</v>
      </c>
      <c r="B19" t="s">
        <v>660</v>
      </c>
      <c r="C19" t="s">
        <v>716</v>
      </c>
      <c r="D19">
        <v>5.9949999999999996E-2</v>
      </c>
      <c r="H19" s="46" t="s">
        <v>682</v>
      </c>
      <c r="I19" s="47" t="s">
        <v>646</v>
      </c>
      <c r="J19">
        <v>1</v>
      </c>
      <c r="K19">
        <v>0</v>
      </c>
      <c r="L19">
        <v>0</v>
      </c>
      <c r="M19">
        <v>0.1593</v>
      </c>
      <c r="N19">
        <v>0</v>
      </c>
      <c r="O19">
        <v>0</v>
      </c>
      <c r="P19">
        <v>0</v>
      </c>
      <c r="Q19">
        <v>0</v>
      </c>
      <c r="R19">
        <v>0</v>
      </c>
      <c r="S19">
        <v>0.1593</v>
      </c>
    </row>
    <row r="20" spans="1:19" x14ac:dyDescent="0.25">
      <c r="A20" t="s">
        <v>681</v>
      </c>
      <c r="B20" t="s">
        <v>633</v>
      </c>
      <c r="C20" t="s">
        <v>769</v>
      </c>
      <c r="D20">
        <v>7.7200000000000005E-2</v>
      </c>
      <c r="H20" s="46" t="s">
        <v>682</v>
      </c>
      <c r="I20" s="47" t="s">
        <v>647</v>
      </c>
      <c r="J20">
        <v>1</v>
      </c>
      <c r="K20">
        <v>0</v>
      </c>
      <c r="L20">
        <v>0</v>
      </c>
      <c r="M20">
        <v>5.2900000000000003E-2</v>
      </c>
      <c r="N20">
        <v>0</v>
      </c>
      <c r="O20">
        <v>0</v>
      </c>
      <c r="P20">
        <v>0</v>
      </c>
      <c r="Q20">
        <v>0</v>
      </c>
      <c r="R20">
        <v>0</v>
      </c>
      <c r="S20">
        <v>5.2900000000000003E-2</v>
      </c>
    </row>
    <row r="21" spans="1:19" x14ac:dyDescent="0.25">
      <c r="A21" t="s">
        <v>682</v>
      </c>
      <c r="B21" t="s">
        <v>638</v>
      </c>
      <c r="C21" t="s">
        <v>769</v>
      </c>
      <c r="D21">
        <v>2.23E-2</v>
      </c>
      <c r="H21" s="46" t="s">
        <v>682</v>
      </c>
      <c r="I21" s="47" t="s">
        <v>648</v>
      </c>
      <c r="J21">
        <v>1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0.22850000000000001</v>
      </c>
      <c r="R21">
        <v>0</v>
      </c>
      <c r="S21">
        <v>0.22850000000000001</v>
      </c>
    </row>
    <row r="22" spans="1:19" x14ac:dyDescent="0.25">
      <c r="A22" t="s">
        <v>681</v>
      </c>
      <c r="B22" t="s">
        <v>639</v>
      </c>
      <c r="C22" t="s">
        <v>769</v>
      </c>
      <c r="D22">
        <v>3.04E-2</v>
      </c>
      <c r="H22" s="46" t="s">
        <v>681</v>
      </c>
      <c r="I22" s="47" t="s">
        <v>649</v>
      </c>
      <c r="J22">
        <v>2</v>
      </c>
      <c r="K22">
        <v>0</v>
      </c>
      <c r="L22">
        <v>0</v>
      </c>
      <c r="M22">
        <v>0.11550000000000001</v>
      </c>
      <c r="N22">
        <v>0</v>
      </c>
      <c r="O22">
        <v>0</v>
      </c>
      <c r="P22">
        <v>0</v>
      </c>
      <c r="Q22">
        <v>0</v>
      </c>
      <c r="R22">
        <v>0</v>
      </c>
      <c r="S22">
        <v>0.11550000000000001</v>
      </c>
    </row>
    <row r="23" spans="1:19" x14ac:dyDescent="0.25">
      <c r="A23" t="s">
        <v>682</v>
      </c>
      <c r="B23" t="s">
        <v>642</v>
      </c>
      <c r="C23" t="s">
        <v>769</v>
      </c>
      <c r="D23">
        <v>8.2699999999999996E-2</v>
      </c>
      <c r="H23" s="47" t="s">
        <v>681</v>
      </c>
      <c r="I23" s="47" t="s">
        <v>650</v>
      </c>
      <c r="J23">
        <v>1</v>
      </c>
      <c r="K23">
        <v>0</v>
      </c>
      <c r="L23">
        <v>0</v>
      </c>
      <c r="M23">
        <v>0.2671</v>
      </c>
      <c r="N23">
        <v>0</v>
      </c>
      <c r="O23">
        <v>0</v>
      </c>
      <c r="P23">
        <v>0</v>
      </c>
      <c r="Q23">
        <v>0</v>
      </c>
      <c r="R23">
        <v>0</v>
      </c>
      <c r="S23">
        <v>0.2671</v>
      </c>
    </row>
    <row r="24" spans="1:19" x14ac:dyDescent="0.25">
      <c r="A24" t="s">
        <v>682</v>
      </c>
      <c r="B24" t="s">
        <v>664</v>
      </c>
      <c r="C24" t="s">
        <v>769</v>
      </c>
      <c r="D24">
        <v>0.16</v>
      </c>
      <c r="H24" s="47" t="s">
        <v>681</v>
      </c>
      <c r="I24" s="47" t="s">
        <v>651</v>
      </c>
      <c r="J24">
        <v>1</v>
      </c>
      <c r="K24">
        <v>2.2700000000000001E-2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2.2700000000000001E-2</v>
      </c>
    </row>
    <row r="25" spans="1:19" x14ac:dyDescent="0.25">
      <c r="A25" t="s">
        <v>682</v>
      </c>
      <c r="B25" t="s">
        <v>675</v>
      </c>
      <c r="C25" t="s">
        <v>769</v>
      </c>
      <c r="D25">
        <v>0.16350000000000001</v>
      </c>
      <c r="H25" s="46" t="s">
        <v>682</v>
      </c>
      <c r="I25" s="49" t="s">
        <v>652</v>
      </c>
      <c r="J25">
        <v>1</v>
      </c>
      <c r="K25">
        <v>0</v>
      </c>
      <c r="L25">
        <v>0</v>
      </c>
      <c r="M25">
        <v>0.1166</v>
      </c>
      <c r="N25">
        <v>0</v>
      </c>
      <c r="O25">
        <v>0</v>
      </c>
      <c r="P25">
        <v>0</v>
      </c>
      <c r="Q25">
        <v>0</v>
      </c>
      <c r="R25">
        <v>0</v>
      </c>
      <c r="S25">
        <v>0.1166</v>
      </c>
    </row>
    <row r="26" spans="1:19" x14ac:dyDescent="0.25">
      <c r="A26" t="s">
        <v>682</v>
      </c>
      <c r="B26" t="s">
        <v>630</v>
      </c>
      <c r="C26" t="s">
        <v>767</v>
      </c>
      <c r="D26">
        <v>0.34399999999999997</v>
      </c>
      <c r="H26" s="50" t="s">
        <v>680</v>
      </c>
      <c r="I26" s="51" t="s">
        <v>653</v>
      </c>
      <c r="J26">
        <v>1</v>
      </c>
      <c r="K26">
        <v>0</v>
      </c>
      <c r="L26">
        <v>0</v>
      </c>
      <c r="M26">
        <v>2.06E-2</v>
      </c>
      <c r="N26">
        <v>0</v>
      </c>
      <c r="O26">
        <v>0</v>
      </c>
      <c r="P26">
        <v>0</v>
      </c>
      <c r="Q26">
        <v>0</v>
      </c>
      <c r="R26">
        <v>0</v>
      </c>
      <c r="S26">
        <v>2.06E-2</v>
      </c>
    </row>
    <row r="27" spans="1:19" x14ac:dyDescent="0.25">
      <c r="A27" t="s">
        <v>682</v>
      </c>
      <c r="B27" t="s">
        <v>631</v>
      </c>
      <c r="C27" t="s">
        <v>767</v>
      </c>
      <c r="D27">
        <v>8.7599999999999997E-2</v>
      </c>
      <c r="H27" s="50" t="s">
        <v>680</v>
      </c>
      <c r="I27" s="48" t="s">
        <v>654</v>
      </c>
      <c r="J27">
        <v>1</v>
      </c>
      <c r="K27">
        <v>0</v>
      </c>
      <c r="L27">
        <v>0</v>
      </c>
      <c r="M27">
        <v>0.1037</v>
      </c>
      <c r="N27">
        <v>0</v>
      </c>
      <c r="O27">
        <v>0</v>
      </c>
      <c r="P27">
        <v>0</v>
      </c>
      <c r="Q27">
        <v>0</v>
      </c>
      <c r="R27">
        <v>0</v>
      </c>
      <c r="S27">
        <v>0.1037</v>
      </c>
    </row>
    <row r="28" spans="1:19" x14ac:dyDescent="0.25">
      <c r="A28" t="s">
        <v>682</v>
      </c>
      <c r="B28" t="s">
        <v>632</v>
      </c>
      <c r="C28" t="s">
        <v>767</v>
      </c>
      <c r="D28">
        <v>0.30570000000000003</v>
      </c>
      <c r="H28" s="48" t="s">
        <v>678</v>
      </c>
      <c r="I28" s="48" t="s">
        <v>655</v>
      </c>
      <c r="J28">
        <v>1</v>
      </c>
      <c r="K28">
        <v>0</v>
      </c>
      <c r="L28">
        <v>0</v>
      </c>
      <c r="M28">
        <v>8.5699999999999998E-2</v>
      </c>
      <c r="N28">
        <v>0</v>
      </c>
      <c r="O28">
        <v>0</v>
      </c>
      <c r="P28">
        <v>0</v>
      </c>
      <c r="Q28">
        <v>0</v>
      </c>
      <c r="R28">
        <v>0</v>
      </c>
      <c r="S28">
        <v>8.5699999999999998E-2</v>
      </c>
    </row>
    <row r="29" spans="1:19" x14ac:dyDescent="0.25">
      <c r="A29" t="s">
        <v>681</v>
      </c>
      <c r="B29" t="s">
        <v>679</v>
      </c>
      <c r="C29" t="s">
        <v>767</v>
      </c>
      <c r="D29">
        <v>7.4499999999999997E-2</v>
      </c>
      <c r="H29" s="48" t="s">
        <v>678</v>
      </c>
      <c r="I29" s="48" t="s">
        <v>656</v>
      </c>
      <c r="J29">
        <v>1</v>
      </c>
      <c r="K29">
        <v>0</v>
      </c>
      <c r="L29">
        <v>0</v>
      </c>
      <c r="M29">
        <v>8.6400000000000005E-2</v>
      </c>
      <c r="N29">
        <v>0</v>
      </c>
      <c r="O29">
        <v>0</v>
      </c>
      <c r="P29">
        <v>0</v>
      </c>
      <c r="Q29">
        <v>0</v>
      </c>
      <c r="R29">
        <v>0</v>
      </c>
      <c r="S29">
        <v>8.6400000000000005E-2</v>
      </c>
    </row>
    <row r="30" spans="1:19" x14ac:dyDescent="0.25">
      <c r="A30" t="s">
        <v>681</v>
      </c>
      <c r="B30" t="s">
        <v>633</v>
      </c>
      <c r="C30" t="s">
        <v>767</v>
      </c>
      <c r="D30">
        <v>3.5999999999999997E-2</v>
      </c>
      <c r="H30" s="48" t="s">
        <v>678</v>
      </c>
      <c r="I30" s="48" t="s">
        <v>657</v>
      </c>
      <c r="J30">
        <v>1</v>
      </c>
      <c r="K30">
        <v>0</v>
      </c>
      <c r="L30">
        <v>0</v>
      </c>
      <c r="M30">
        <v>2.0799999999999999E-2</v>
      </c>
      <c r="N30">
        <v>0</v>
      </c>
      <c r="O30">
        <v>0</v>
      </c>
      <c r="P30">
        <v>0</v>
      </c>
      <c r="Q30">
        <v>0</v>
      </c>
      <c r="R30">
        <v>0</v>
      </c>
      <c r="S30">
        <v>2.0799999999999999E-2</v>
      </c>
    </row>
    <row r="31" spans="1:19" x14ac:dyDescent="0.25">
      <c r="A31" t="s">
        <v>681</v>
      </c>
      <c r="B31" t="s">
        <v>634</v>
      </c>
      <c r="C31" t="s">
        <v>767</v>
      </c>
      <c r="D31">
        <v>0.114</v>
      </c>
      <c r="H31" s="48" t="s">
        <v>678</v>
      </c>
      <c r="I31" s="48" t="s">
        <v>658</v>
      </c>
      <c r="J31">
        <v>1</v>
      </c>
      <c r="K31">
        <v>0</v>
      </c>
      <c r="L31">
        <v>0</v>
      </c>
      <c r="M31">
        <v>0.11169999999999999</v>
      </c>
      <c r="N31">
        <v>0</v>
      </c>
      <c r="O31">
        <v>0</v>
      </c>
      <c r="P31">
        <v>0</v>
      </c>
      <c r="Q31">
        <v>0</v>
      </c>
      <c r="R31">
        <v>0</v>
      </c>
      <c r="S31">
        <v>0.11169999999999999</v>
      </c>
    </row>
    <row r="32" spans="1:19" x14ac:dyDescent="0.25">
      <c r="A32" t="s">
        <v>681</v>
      </c>
      <c r="B32" t="s">
        <v>635</v>
      </c>
      <c r="C32" t="s">
        <v>767</v>
      </c>
      <c r="D32">
        <v>0.1961</v>
      </c>
      <c r="H32" s="50" t="s">
        <v>680</v>
      </c>
      <c r="I32" s="48" t="s">
        <v>659</v>
      </c>
      <c r="J32">
        <v>1</v>
      </c>
      <c r="K32">
        <v>0</v>
      </c>
      <c r="L32">
        <v>0</v>
      </c>
      <c r="M32">
        <v>0.85360000000000003</v>
      </c>
      <c r="N32">
        <v>0</v>
      </c>
      <c r="O32">
        <v>0</v>
      </c>
      <c r="P32">
        <v>0</v>
      </c>
      <c r="Q32">
        <v>0</v>
      </c>
      <c r="R32">
        <v>0</v>
      </c>
      <c r="S32">
        <v>0.85360000000000003</v>
      </c>
    </row>
    <row r="33" spans="1:19" x14ac:dyDescent="0.25">
      <c r="A33" t="s">
        <v>681</v>
      </c>
      <c r="B33" t="s">
        <v>636</v>
      </c>
      <c r="C33" t="s">
        <v>767</v>
      </c>
      <c r="D33">
        <v>5.8700000000000002E-2</v>
      </c>
      <c r="H33" s="50" t="s">
        <v>680</v>
      </c>
      <c r="I33" s="48" t="s">
        <v>660</v>
      </c>
      <c r="J33">
        <v>3</v>
      </c>
      <c r="K33">
        <v>0</v>
      </c>
      <c r="L33">
        <v>5.9949999999999996E-2</v>
      </c>
      <c r="M33">
        <v>0.32890000000000003</v>
      </c>
      <c r="N33">
        <v>0</v>
      </c>
      <c r="O33">
        <v>0</v>
      </c>
      <c r="P33">
        <v>0</v>
      </c>
      <c r="Q33">
        <v>0</v>
      </c>
      <c r="R33">
        <v>0</v>
      </c>
      <c r="S33">
        <v>0.38885000000000003</v>
      </c>
    </row>
    <row r="34" spans="1:19" x14ac:dyDescent="0.25">
      <c r="A34" t="s">
        <v>682</v>
      </c>
      <c r="B34" t="s">
        <v>637</v>
      </c>
      <c r="C34" t="s">
        <v>767</v>
      </c>
      <c r="D34">
        <v>0.02</v>
      </c>
      <c r="H34" s="50" t="s">
        <v>680</v>
      </c>
      <c r="I34" s="47" t="s">
        <v>661</v>
      </c>
      <c r="J34">
        <v>1</v>
      </c>
      <c r="K34">
        <v>0.48420000000000002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0.48420000000000002</v>
      </c>
    </row>
    <row r="35" spans="1:19" x14ac:dyDescent="0.25">
      <c r="A35" t="s">
        <v>682</v>
      </c>
      <c r="B35" t="s">
        <v>639</v>
      </c>
      <c r="C35" t="s">
        <v>767</v>
      </c>
      <c r="D35">
        <v>4.1399999999999999E-2</v>
      </c>
      <c r="H35" s="50" t="s">
        <v>680</v>
      </c>
      <c r="I35" s="47" t="s">
        <v>662</v>
      </c>
      <c r="J35">
        <v>3</v>
      </c>
      <c r="K35">
        <v>0.19289999999999999</v>
      </c>
      <c r="L35">
        <v>0</v>
      </c>
      <c r="M35">
        <v>9.4899999999999998E-2</v>
      </c>
      <c r="N35">
        <v>0</v>
      </c>
      <c r="O35">
        <v>0</v>
      </c>
      <c r="P35">
        <v>0</v>
      </c>
      <c r="Q35">
        <v>0</v>
      </c>
      <c r="R35">
        <v>0</v>
      </c>
      <c r="S35">
        <v>0.2878</v>
      </c>
    </row>
    <row r="36" spans="1:19" x14ac:dyDescent="0.25">
      <c r="A36" t="s">
        <v>682</v>
      </c>
      <c r="B36" t="s">
        <v>640</v>
      </c>
      <c r="C36" t="s">
        <v>767</v>
      </c>
      <c r="D36">
        <v>0.1134</v>
      </c>
      <c r="H36" s="50" t="s">
        <v>680</v>
      </c>
      <c r="I36" s="48" t="s">
        <v>663</v>
      </c>
      <c r="J36">
        <v>2</v>
      </c>
      <c r="K36">
        <v>0</v>
      </c>
      <c r="L36">
        <v>0</v>
      </c>
      <c r="M36">
        <v>0.22559999999999999</v>
      </c>
      <c r="N36">
        <v>0</v>
      </c>
      <c r="O36">
        <v>0</v>
      </c>
      <c r="P36">
        <v>0</v>
      </c>
      <c r="Q36">
        <v>0</v>
      </c>
      <c r="R36">
        <v>0</v>
      </c>
      <c r="S36">
        <v>0.22559999999999999</v>
      </c>
    </row>
    <row r="37" spans="1:19" x14ac:dyDescent="0.25">
      <c r="A37" t="s">
        <v>681</v>
      </c>
      <c r="B37" t="s">
        <v>644</v>
      </c>
      <c r="C37" t="s">
        <v>767</v>
      </c>
      <c r="D37">
        <v>5.7999999999999996E-2</v>
      </c>
      <c r="H37" s="48" t="s">
        <v>678</v>
      </c>
      <c r="I37" s="48" t="s">
        <v>664</v>
      </c>
      <c r="J37">
        <v>2</v>
      </c>
      <c r="K37">
        <v>0</v>
      </c>
      <c r="L37">
        <v>0</v>
      </c>
      <c r="M37">
        <v>0.04</v>
      </c>
      <c r="N37">
        <v>0.16</v>
      </c>
      <c r="O37">
        <v>0</v>
      </c>
      <c r="P37">
        <v>0</v>
      </c>
      <c r="Q37">
        <v>0</v>
      </c>
      <c r="R37">
        <v>0</v>
      </c>
      <c r="S37">
        <v>0.2</v>
      </c>
    </row>
    <row r="38" spans="1:19" x14ac:dyDescent="0.25">
      <c r="A38" t="s">
        <v>681</v>
      </c>
      <c r="B38" t="s">
        <v>646</v>
      </c>
      <c r="C38" t="s">
        <v>767</v>
      </c>
      <c r="D38">
        <v>0.1593</v>
      </c>
      <c r="H38" s="48" t="s">
        <v>678</v>
      </c>
      <c r="I38" s="48" t="s">
        <v>665</v>
      </c>
      <c r="J38">
        <v>1</v>
      </c>
      <c r="K38">
        <v>0</v>
      </c>
      <c r="L38">
        <v>0</v>
      </c>
      <c r="M38">
        <v>0.1227</v>
      </c>
      <c r="N38">
        <v>0</v>
      </c>
      <c r="O38">
        <v>0</v>
      </c>
      <c r="P38">
        <v>0</v>
      </c>
      <c r="Q38">
        <v>0</v>
      </c>
      <c r="R38">
        <v>0</v>
      </c>
      <c r="S38">
        <v>0.1227</v>
      </c>
    </row>
    <row r="39" spans="1:19" x14ac:dyDescent="0.25">
      <c r="A39" t="s">
        <v>681</v>
      </c>
      <c r="B39" t="s">
        <v>647</v>
      </c>
      <c r="C39" t="s">
        <v>767</v>
      </c>
      <c r="D39">
        <v>5.2900000000000003E-2</v>
      </c>
      <c r="H39" s="50" t="s">
        <v>680</v>
      </c>
      <c r="I39" s="48" t="s">
        <v>666</v>
      </c>
      <c r="J39">
        <v>2</v>
      </c>
      <c r="K39">
        <v>0</v>
      </c>
      <c r="L39">
        <v>0</v>
      </c>
      <c r="M39">
        <v>9.5200000000000007E-2</v>
      </c>
      <c r="N39">
        <v>0</v>
      </c>
      <c r="O39">
        <v>0</v>
      </c>
      <c r="P39">
        <v>0</v>
      </c>
      <c r="Q39">
        <v>0</v>
      </c>
      <c r="R39">
        <v>0</v>
      </c>
      <c r="S39">
        <v>9.5200000000000007E-2</v>
      </c>
    </row>
    <row r="40" spans="1:19" x14ac:dyDescent="0.25">
      <c r="A40" t="s">
        <v>682</v>
      </c>
      <c r="B40" t="s">
        <v>649</v>
      </c>
      <c r="C40" t="s">
        <v>767</v>
      </c>
      <c r="D40">
        <v>0.11550000000000001</v>
      </c>
      <c r="H40" s="48" t="s">
        <v>678</v>
      </c>
      <c r="I40" s="48" t="s">
        <v>667</v>
      </c>
      <c r="J40">
        <v>1</v>
      </c>
      <c r="K40">
        <v>0</v>
      </c>
      <c r="L40">
        <v>0</v>
      </c>
      <c r="M40">
        <v>0.20119999999999999</v>
      </c>
      <c r="N40">
        <v>0</v>
      </c>
      <c r="O40">
        <v>0</v>
      </c>
      <c r="P40">
        <v>0</v>
      </c>
      <c r="Q40">
        <v>0</v>
      </c>
      <c r="R40">
        <v>0</v>
      </c>
      <c r="S40">
        <v>0.20119999999999999</v>
      </c>
    </row>
    <row r="41" spans="1:19" x14ac:dyDescent="0.25">
      <c r="A41" t="s">
        <v>680</v>
      </c>
      <c r="B41" t="s">
        <v>650</v>
      </c>
      <c r="C41" t="s">
        <v>767</v>
      </c>
      <c r="D41">
        <v>0.2671</v>
      </c>
      <c r="H41" s="47" t="s">
        <v>681</v>
      </c>
      <c r="I41" s="47" t="s">
        <v>668</v>
      </c>
      <c r="J41">
        <v>1</v>
      </c>
      <c r="K41">
        <v>0.04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0.04</v>
      </c>
    </row>
    <row r="42" spans="1:19" x14ac:dyDescent="0.25">
      <c r="A42" t="s">
        <v>680</v>
      </c>
      <c r="B42" t="s">
        <v>652</v>
      </c>
      <c r="C42" t="s">
        <v>767</v>
      </c>
      <c r="D42">
        <v>0.1166</v>
      </c>
      <c r="H42" s="46" t="s">
        <v>681</v>
      </c>
      <c r="I42" s="46" t="s">
        <v>669</v>
      </c>
      <c r="J42">
        <v>2</v>
      </c>
      <c r="K42">
        <v>3.4000000000000002E-2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3.4000000000000002E-2</v>
      </c>
    </row>
    <row r="43" spans="1:19" x14ac:dyDescent="0.25">
      <c r="A43" t="s">
        <v>678</v>
      </c>
      <c r="B43" t="s">
        <v>653</v>
      </c>
      <c r="C43" t="s">
        <v>767</v>
      </c>
      <c r="D43">
        <v>2.06E-2</v>
      </c>
      <c r="H43" s="47" t="s">
        <v>681</v>
      </c>
      <c r="I43" s="47" t="s">
        <v>670</v>
      </c>
      <c r="J43">
        <v>3</v>
      </c>
      <c r="K43">
        <v>0.10150000000000001</v>
      </c>
      <c r="L43">
        <v>0</v>
      </c>
      <c r="M43">
        <v>7.5700000000000003E-2</v>
      </c>
      <c r="N43">
        <v>0</v>
      </c>
      <c r="O43">
        <v>0</v>
      </c>
      <c r="P43">
        <v>0</v>
      </c>
      <c r="Q43">
        <v>0</v>
      </c>
      <c r="R43">
        <v>0</v>
      </c>
      <c r="S43">
        <v>0.17720000000000002</v>
      </c>
    </row>
    <row r="44" spans="1:19" x14ac:dyDescent="0.25">
      <c r="A44" t="s">
        <v>678</v>
      </c>
      <c r="B44" t="s">
        <v>654</v>
      </c>
      <c r="C44" t="s">
        <v>767</v>
      </c>
      <c r="D44">
        <v>0.1037</v>
      </c>
      <c r="H44" s="46" t="s">
        <v>682</v>
      </c>
      <c r="I44" s="47" t="s">
        <v>671</v>
      </c>
      <c r="J44">
        <v>1</v>
      </c>
      <c r="K44">
        <v>0</v>
      </c>
      <c r="L44">
        <v>0</v>
      </c>
      <c r="M44">
        <v>0.17560000000000001</v>
      </c>
      <c r="N44">
        <v>0</v>
      </c>
      <c r="O44">
        <v>0</v>
      </c>
      <c r="P44">
        <v>0</v>
      </c>
      <c r="Q44">
        <v>0</v>
      </c>
      <c r="R44">
        <v>0</v>
      </c>
      <c r="S44">
        <v>0.17560000000000001</v>
      </c>
    </row>
    <row r="45" spans="1:19" x14ac:dyDescent="0.25">
      <c r="A45" t="s">
        <v>678</v>
      </c>
      <c r="B45" t="s">
        <v>655</v>
      </c>
      <c r="C45" t="s">
        <v>767</v>
      </c>
      <c r="D45">
        <v>8.5699999999999998E-2</v>
      </c>
      <c r="H45" s="46" t="s">
        <v>682</v>
      </c>
      <c r="I45" s="47" t="s">
        <v>672</v>
      </c>
      <c r="J45">
        <v>3</v>
      </c>
      <c r="K45">
        <v>0</v>
      </c>
      <c r="L45">
        <v>0</v>
      </c>
      <c r="M45">
        <v>7.7999999999999996E-3</v>
      </c>
      <c r="N45">
        <v>0</v>
      </c>
      <c r="O45">
        <v>0</v>
      </c>
      <c r="P45">
        <v>0</v>
      </c>
      <c r="Q45">
        <v>0</v>
      </c>
      <c r="R45">
        <v>0</v>
      </c>
      <c r="S45">
        <v>7.7999999999999996E-3</v>
      </c>
    </row>
    <row r="46" spans="1:19" x14ac:dyDescent="0.25">
      <c r="A46" t="s">
        <v>678</v>
      </c>
      <c r="B46" t="s">
        <v>656</v>
      </c>
      <c r="C46" t="s">
        <v>767</v>
      </c>
      <c r="D46">
        <v>8.6400000000000005E-2</v>
      </c>
      <c r="H46" s="46" t="s">
        <v>682</v>
      </c>
      <c r="I46" s="47" t="s">
        <v>673</v>
      </c>
      <c r="J46">
        <v>2</v>
      </c>
      <c r="K46">
        <v>5.0799999999999998E-2</v>
      </c>
      <c r="L46">
        <v>0</v>
      </c>
      <c r="M46">
        <v>3.4000000000000002E-2</v>
      </c>
      <c r="N46">
        <v>0</v>
      </c>
      <c r="O46">
        <v>0</v>
      </c>
      <c r="P46">
        <v>0</v>
      </c>
      <c r="Q46">
        <v>0</v>
      </c>
      <c r="R46">
        <v>0</v>
      </c>
      <c r="S46">
        <v>8.48E-2</v>
      </c>
    </row>
    <row r="47" spans="1:19" x14ac:dyDescent="0.25">
      <c r="A47" t="s">
        <v>680</v>
      </c>
      <c r="B47" t="s">
        <v>657</v>
      </c>
      <c r="C47" t="s">
        <v>767</v>
      </c>
      <c r="D47">
        <v>2.0799999999999999E-2</v>
      </c>
      <c r="H47" s="47" t="s">
        <v>681</v>
      </c>
      <c r="I47" s="47" t="s">
        <v>674</v>
      </c>
      <c r="J47">
        <v>3</v>
      </c>
      <c r="K47">
        <v>0.15229999999999999</v>
      </c>
      <c r="L47">
        <v>0</v>
      </c>
      <c r="M47">
        <v>8.7499999999999994E-2</v>
      </c>
      <c r="N47">
        <v>0</v>
      </c>
      <c r="O47">
        <v>0</v>
      </c>
      <c r="P47">
        <v>0</v>
      </c>
      <c r="Q47">
        <v>0</v>
      </c>
      <c r="R47">
        <v>0</v>
      </c>
      <c r="S47">
        <v>0.23979999999999999</v>
      </c>
    </row>
    <row r="48" spans="1:19" x14ac:dyDescent="0.25">
      <c r="A48" t="s">
        <v>680</v>
      </c>
      <c r="B48" t="s">
        <v>658</v>
      </c>
      <c r="C48" t="s">
        <v>767</v>
      </c>
      <c r="D48">
        <v>0.11169999999999999</v>
      </c>
      <c r="H48" s="47" t="s">
        <v>681</v>
      </c>
      <c r="I48" s="50" t="s">
        <v>675</v>
      </c>
      <c r="J48">
        <v>1</v>
      </c>
      <c r="K48">
        <v>0</v>
      </c>
      <c r="L48">
        <v>0</v>
      </c>
      <c r="M48">
        <v>0</v>
      </c>
      <c r="N48">
        <v>0.16350000000000001</v>
      </c>
      <c r="O48">
        <v>0</v>
      </c>
      <c r="P48">
        <v>0</v>
      </c>
      <c r="Q48">
        <v>0</v>
      </c>
      <c r="R48">
        <v>0</v>
      </c>
      <c r="S48">
        <v>0.16350000000000001</v>
      </c>
    </row>
    <row r="49" spans="1:19" x14ac:dyDescent="0.25">
      <c r="A49" t="s">
        <v>680</v>
      </c>
      <c r="B49" t="s">
        <v>659</v>
      </c>
      <c r="C49" t="s">
        <v>767</v>
      </c>
      <c r="D49">
        <v>0.85360000000000003</v>
      </c>
      <c r="H49" s="46" t="s">
        <v>682</v>
      </c>
      <c r="I49" s="48" t="s">
        <v>676</v>
      </c>
      <c r="J49">
        <v>1</v>
      </c>
      <c r="K49">
        <v>0</v>
      </c>
      <c r="L49">
        <v>0</v>
      </c>
      <c r="M49">
        <v>7.22E-2</v>
      </c>
      <c r="N49">
        <v>0</v>
      </c>
      <c r="O49">
        <v>0</v>
      </c>
      <c r="P49">
        <v>0</v>
      </c>
      <c r="Q49">
        <v>3.56E-2</v>
      </c>
      <c r="R49">
        <v>0</v>
      </c>
      <c r="S49">
        <v>0.10780000000000001</v>
      </c>
    </row>
    <row r="50" spans="1:19" x14ac:dyDescent="0.25">
      <c r="A50" t="s">
        <v>680</v>
      </c>
      <c r="B50" t="s">
        <v>660</v>
      </c>
      <c r="C50" t="s">
        <v>767</v>
      </c>
      <c r="D50">
        <v>0.32890000000000003</v>
      </c>
    </row>
    <row r="51" spans="1:19" x14ac:dyDescent="0.25">
      <c r="A51" t="s">
        <v>680</v>
      </c>
      <c r="B51" t="s">
        <v>662</v>
      </c>
      <c r="C51" t="s">
        <v>767</v>
      </c>
      <c r="D51">
        <v>9.4899999999999998E-2</v>
      </c>
    </row>
    <row r="52" spans="1:19" x14ac:dyDescent="0.25">
      <c r="A52" t="s">
        <v>680</v>
      </c>
      <c r="B52" t="s">
        <v>663</v>
      </c>
      <c r="C52" t="s">
        <v>767</v>
      </c>
      <c r="D52">
        <v>0.22559999999999999</v>
      </c>
    </row>
    <row r="53" spans="1:19" x14ac:dyDescent="0.25">
      <c r="A53" t="s">
        <v>680</v>
      </c>
      <c r="B53" t="s">
        <v>664</v>
      </c>
      <c r="C53" t="s">
        <v>767</v>
      </c>
      <c r="D53">
        <v>0.04</v>
      </c>
    </row>
    <row r="54" spans="1:19" x14ac:dyDescent="0.25">
      <c r="A54" t="s">
        <v>678</v>
      </c>
      <c r="B54" t="s">
        <v>665</v>
      </c>
      <c r="C54" t="s">
        <v>767</v>
      </c>
      <c r="D54">
        <v>0.1227</v>
      </c>
    </row>
    <row r="55" spans="1:19" x14ac:dyDescent="0.25">
      <c r="A55" t="s">
        <v>678</v>
      </c>
      <c r="B55" t="s">
        <v>666</v>
      </c>
      <c r="C55" t="s">
        <v>767</v>
      </c>
      <c r="D55">
        <v>9.5200000000000007E-2</v>
      </c>
    </row>
    <row r="56" spans="1:19" x14ac:dyDescent="0.25">
      <c r="A56" t="s">
        <v>678</v>
      </c>
      <c r="B56" t="s">
        <v>667</v>
      </c>
      <c r="C56" t="s">
        <v>767</v>
      </c>
      <c r="D56">
        <v>0.20119999999999999</v>
      </c>
    </row>
    <row r="57" spans="1:19" x14ac:dyDescent="0.25">
      <c r="A57" t="s">
        <v>680</v>
      </c>
      <c r="B57" t="s">
        <v>670</v>
      </c>
      <c r="C57" t="s">
        <v>767</v>
      </c>
      <c r="D57">
        <v>7.5700000000000003E-2</v>
      </c>
    </row>
    <row r="58" spans="1:19" x14ac:dyDescent="0.25">
      <c r="A58" t="s">
        <v>678</v>
      </c>
      <c r="B58" t="s">
        <v>671</v>
      </c>
      <c r="C58" t="s">
        <v>767</v>
      </c>
      <c r="D58">
        <v>0.17560000000000001</v>
      </c>
    </row>
    <row r="59" spans="1:19" x14ac:dyDescent="0.25">
      <c r="A59" t="s">
        <v>681</v>
      </c>
      <c r="B59" t="s">
        <v>672</v>
      </c>
      <c r="C59" t="s">
        <v>767</v>
      </c>
      <c r="D59">
        <v>7.7999999999999996E-3</v>
      </c>
    </row>
    <row r="60" spans="1:19" x14ac:dyDescent="0.25">
      <c r="A60" t="s">
        <v>681</v>
      </c>
      <c r="B60" t="s">
        <v>673</v>
      </c>
      <c r="C60" t="s">
        <v>767</v>
      </c>
      <c r="D60">
        <v>3.4000000000000002E-2</v>
      </c>
    </row>
    <row r="61" spans="1:19" x14ac:dyDescent="0.25">
      <c r="A61" t="s">
        <v>681</v>
      </c>
      <c r="B61" t="s">
        <v>674</v>
      </c>
      <c r="C61" t="s">
        <v>767</v>
      </c>
      <c r="D61">
        <v>8.7499999999999994E-2</v>
      </c>
    </row>
    <row r="62" spans="1:19" x14ac:dyDescent="0.25">
      <c r="A62" t="s">
        <v>681</v>
      </c>
      <c r="B62" t="s">
        <v>676</v>
      </c>
      <c r="C62" t="s">
        <v>767</v>
      </c>
      <c r="D62">
        <v>7.22E-2</v>
      </c>
    </row>
    <row r="63" spans="1:19" x14ac:dyDescent="0.25">
      <c r="A63" t="s">
        <v>682</v>
      </c>
      <c r="B63" t="s">
        <v>638</v>
      </c>
      <c r="C63" t="s">
        <v>770</v>
      </c>
      <c r="D63">
        <v>2.23E-2</v>
      </c>
    </row>
    <row r="64" spans="1:19" x14ac:dyDescent="0.25">
      <c r="A64" t="s">
        <v>682</v>
      </c>
      <c r="B64" t="s">
        <v>679</v>
      </c>
      <c r="C64" t="s">
        <v>705</v>
      </c>
      <c r="D64">
        <v>5.8599999999999999E-2</v>
      </c>
    </row>
    <row r="65" spans="1:4" x14ac:dyDescent="0.25">
      <c r="A65" t="s">
        <v>682</v>
      </c>
      <c r="B65" t="s">
        <v>634</v>
      </c>
      <c r="C65" t="s">
        <v>160</v>
      </c>
      <c r="D65">
        <v>2.4E-2</v>
      </c>
    </row>
    <row r="66" spans="1:4" x14ac:dyDescent="0.25">
      <c r="A66" t="s">
        <v>682</v>
      </c>
      <c r="B66" t="s">
        <v>636</v>
      </c>
      <c r="C66" t="s">
        <v>160</v>
      </c>
      <c r="D66">
        <v>0.11750000000000001</v>
      </c>
    </row>
    <row r="67" spans="1:4" x14ac:dyDescent="0.25">
      <c r="A67" t="s">
        <v>681</v>
      </c>
      <c r="B67" t="s">
        <v>634</v>
      </c>
      <c r="C67" t="s">
        <v>706</v>
      </c>
      <c r="D67">
        <v>7.3599999999999999E-2</v>
      </c>
    </row>
    <row r="68" spans="1:4" x14ac:dyDescent="0.25">
      <c r="A68" t="s">
        <v>681</v>
      </c>
      <c r="B68" t="s">
        <v>648</v>
      </c>
      <c r="C68" t="s">
        <v>709</v>
      </c>
      <c r="D68">
        <v>0.22850000000000001</v>
      </c>
    </row>
    <row r="69" spans="1:4" x14ac:dyDescent="0.25">
      <c r="A69" t="s">
        <v>681</v>
      </c>
      <c r="B69" t="s">
        <v>634</v>
      </c>
      <c r="C69" t="s">
        <v>712</v>
      </c>
      <c r="D69">
        <v>0.1326</v>
      </c>
    </row>
    <row r="70" spans="1:4" x14ac:dyDescent="0.25">
      <c r="A70" t="s">
        <v>682</v>
      </c>
      <c r="B70" t="s">
        <v>642</v>
      </c>
      <c r="C70" t="s">
        <v>712</v>
      </c>
      <c r="D70">
        <v>1.6E-2</v>
      </c>
    </row>
    <row r="71" spans="1:4" x14ac:dyDescent="0.25">
      <c r="A71" t="s">
        <v>682</v>
      </c>
      <c r="B71" t="s">
        <v>676</v>
      </c>
      <c r="C71" t="s">
        <v>712</v>
      </c>
      <c r="D71">
        <v>3.56E-2</v>
      </c>
    </row>
  </sheetData>
  <sortState ref="H2:J129">
    <sortCondition ref="I2:I1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</vt:lpstr>
      <vt:lpstr>data bewerkt</vt:lpstr>
      <vt:lpstr>crops per farm</vt:lpstr>
      <vt:lpstr>area per crop</vt:lpstr>
      <vt:lpstr>area per crop categories</vt:lpstr>
      <vt:lpstr>area per farm</vt:lpstr>
      <vt:lpstr>area per farm2</vt:lpstr>
      <vt:lpstr>seed origin</vt:lpstr>
      <vt:lpstr>area per farm3</vt:lpstr>
      <vt:lpstr>Sheet1</vt:lpstr>
      <vt:lpstr>nutrient inputs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2012-05-24T13:37:02Z</dcterms:created>
  <dcterms:modified xsi:type="dcterms:W3CDTF">2012-08-21T11:30:07Z</dcterms:modified>
</cp:coreProperties>
</file>