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20835" windowHeight="9690" activeTab="2"/>
  </bookViews>
  <sheets>
    <sheet name="labour" sheetId="1" r:id="rId1"/>
    <sheet name="yield field level" sheetId="2" r:id="rId2"/>
    <sheet name="table" sheetId="3" r:id="rId3"/>
    <sheet name="Sheet4" sheetId="4" r:id="rId4"/>
  </sheets>
  <calcPr calcId="145621"/>
  <pivotCaches>
    <pivotCache cacheId="22" r:id="rId5"/>
  </pivotCaches>
</workbook>
</file>

<file path=xl/calcChain.xml><?xml version="1.0" encoding="utf-8"?>
<calcChain xmlns="http://schemas.openxmlformats.org/spreadsheetml/2006/main">
  <c r="I55" i="3" l="1"/>
  <c r="F55" i="3"/>
  <c r="F54" i="3"/>
  <c r="I53" i="3"/>
  <c r="F53" i="3"/>
  <c r="G51" i="3"/>
  <c r="D51" i="3"/>
  <c r="F50" i="3"/>
  <c r="G49" i="3"/>
  <c r="D49" i="3"/>
  <c r="I49" i="3" s="1"/>
  <c r="F48" i="3"/>
  <c r="D47" i="3"/>
  <c r="I45" i="3"/>
  <c r="F45" i="3"/>
  <c r="F47" i="3" s="1"/>
  <c r="I51" i="3" l="1"/>
  <c r="F51" i="3"/>
  <c r="F49" i="3"/>
  <c r="E32" i="3"/>
  <c r="G6" i="3"/>
  <c r="M26" i="3" l="1"/>
  <c r="M24" i="3"/>
  <c r="J26" i="3"/>
  <c r="J24" i="3"/>
  <c r="G24" i="3"/>
  <c r="G34" i="3"/>
  <c r="C34" i="3"/>
  <c r="C27" i="3"/>
  <c r="K25" i="3"/>
  <c r="G32" i="3"/>
  <c r="H25" i="3"/>
  <c r="C32" i="3"/>
  <c r="C25" i="3"/>
  <c r="M25" i="3" l="1"/>
  <c r="M27" i="3"/>
  <c r="J27" i="3"/>
  <c r="G25" i="3"/>
  <c r="J25" i="3"/>
  <c r="M9" i="3"/>
  <c r="E9" i="3"/>
  <c r="C9" i="3"/>
  <c r="O6" i="3"/>
  <c r="M6" i="3"/>
  <c r="M10" i="3" s="1"/>
  <c r="K6" i="3"/>
  <c r="E6" i="3"/>
  <c r="E10" i="3" s="1"/>
  <c r="C6" i="3"/>
  <c r="C10" i="3" s="1"/>
  <c r="AA24" i="2"/>
  <c r="AB24" i="2"/>
  <c r="AA25" i="2"/>
  <c r="AA26" i="2"/>
  <c r="AA27" i="2"/>
  <c r="AA28" i="2"/>
  <c r="AB28" i="2"/>
  <c r="AA29" i="2"/>
  <c r="AB29" i="2"/>
  <c r="AA5" i="2"/>
  <c r="AA7" i="2"/>
  <c r="AA8" i="2"/>
  <c r="AA9" i="2"/>
  <c r="AB9" i="2"/>
  <c r="AB10" i="2"/>
  <c r="AA13" i="2"/>
  <c r="AA14" i="2"/>
  <c r="AA16" i="2"/>
  <c r="AB16" i="2"/>
  <c r="AA17" i="2"/>
  <c r="AB17" i="2"/>
</calcChain>
</file>

<file path=xl/sharedStrings.xml><?xml version="1.0" encoding="utf-8"?>
<sst xmlns="http://schemas.openxmlformats.org/spreadsheetml/2006/main" count="782" uniqueCount="82">
  <si>
    <t>Row Labels</t>
  </si>
  <si>
    <t>Average of days/ha</t>
  </si>
  <si>
    <t xml:space="preserve">maize </t>
  </si>
  <si>
    <t>maize+beans</t>
  </si>
  <si>
    <t>soybean</t>
  </si>
  <si>
    <t>Grand Total</t>
  </si>
  <si>
    <t>StdDev of days/ha</t>
  </si>
  <si>
    <t>Count of days/ha</t>
  </si>
  <si>
    <t>sem of days/ha</t>
  </si>
  <si>
    <t>region</t>
  </si>
  <si>
    <t>VIGIHA</t>
  </si>
  <si>
    <t>MIGORI</t>
  </si>
  <si>
    <t>Crop_Type</t>
  </si>
  <si>
    <t>maize</t>
  </si>
  <si>
    <t>beans</t>
  </si>
  <si>
    <t>fallow/pasture</t>
  </si>
  <si>
    <t>banana</t>
  </si>
  <si>
    <t>homestead</t>
  </si>
  <si>
    <t>cowpeas</t>
  </si>
  <si>
    <t>okra</t>
  </si>
  <si>
    <t>woodlot</t>
  </si>
  <si>
    <t>sugarcane</t>
  </si>
  <si>
    <t>napier</t>
  </si>
  <si>
    <t>Eucalyptus</t>
  </si>
  <si>
    <t>kales</t>
  </si>
  <si>
    <t>Eucalyptus saligna</t>
  </si>
  <si>
    <t>sweet potato</t>
  </si>
  <si>
    <t>groundnuts</t>
  </si>
  <si>
    <t>sorghum</t>
  </si>
  <si>
    <t>napier grass</t>
  </si>
  <si>
    <t>tea</t>
  </si>
  <si>
    <t>coffee</t>
  </si>
  <si>
    <t>millet</t>
  </si>
  <si>
    <t>green grams</t>
  </si>
  <si>
    <t>cassava</t>
  </si>
  <si>
    <t>Desmodium</t>
  </si>
  <si>
    <t>Crop_System</t>
  </si>
  <si>
    <t>intercrop</t>
  </si>
  <si>
    <t>sole crop</t>
  </si>
  <si>
    <t>n/a</t>
  </si>
  <si>
    <t/>
  </si>
  <si>
    <t>Grain_Yld_tha</t>
  </si>
  <si>
    <t>(blank)</t>
  </si>
  <si>
    <t>Count of Grain_Yld_tha</t>
  </si>
  <si>
    <t>Average of Grain_Yld_tha</t>
  </si>
  <si>
    <t>StdDev of Grain_Yld_tha</t>
  </si>
  <si>
    <t>SEM</t>
  </si>
  <si>
    <t>number of observations</t>
  </si>
  <si>
    <t>grain yield (t/ha)</t>
  </si>
  <si>
    <t>maize intercropped</t>
  </si>
  <si>
    <t>maize sole</t>
  </si>
  <si>
    <t>beans intercropped</t>
  </si>
  <si>
    <t>beans sole</t>
  </si>
  <si>
    <t>soybean intercropped</t>
  </si>
  <si>
    <t>soybean sole</t>
  </si>
  <si>
    <t>groundnut intercropped</t>
  </si>
  <si>
    <t>labour (days/ha)</t>
  </si>
  <si>
    <t>labour use efficiency (kg/day)</t>
  </si>
  <si>
    <t>caloric returns to labour (kcal/day)</t>
  </si>
  <si>
    <t>caloric yield (10^6 kcal/ha)</t>
  </si>
  <si>
    <t>note: in Vihiga maize higher yields when intercropped, in Migori higher when sole</t>
  </si>
  <si>
    <t>labour maize intercropped might a bit higher, there is labour on beans mentioned by farmers who don't have sole beans</t>
  </si>
  <si>
    <t>LUE (kg/day)</t>
  </si>
  <si>
    <t>maize sole n=8</t>
  </si>
  <si>
    <t>labour maize intercopping n=11</t>
  </si>
  <si>
    <t>labour soybean n=2</t>
  </si>
  <si>
    <t>Grain yield (t/ha)</t>
  </si>
  <si>
    <t>Calorific yield (10^6 kcal/ha)</t>
  </si>
  <si>
    <t>Labour (days/ha)</t>
  </si>
  <si>
    <t>Intercroppig</t>
  </si>
  <si>
    <t>Maize (n=53)</t>
  </si>
  <si>
    <t>Beans (n=33)</t>
  </si>
  <si>
    <t>Total</t>
  </si>
  <si>
    <t>Soybean (n=2)</t>
  </si>
  <si>
    <t>Groundnut (n=5)</t>
  </si>
  <si>
    <t>Sole crops</t>
  </si>
  <si>
    <t>Maize (n=25)</t>
  </si>
  <si>
    <t>Beans (n=2)</t>
  </si>
  <si>
    <t>Soybean (n=6)</t>
  </si>
  <si>
    <t>Total maize+beans</t>
  </si>
  <si>
    <t>Total maize+soybean</t>
  </si>
  <si>
    <t>Total maize+groundnut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</si>
</sst>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067.714928935187" createdVersion="4" refreshedVersion="4" minRefreshableVersion="3" recordCount="187">
  <cacheSource type="worksheet">
    <worksheetSource ref="A1:D1048576" sheet="yield field level"/>
  </cacheSource>
  <cacheFields count="4">
    <cacheField name="region" numFmtId="0">
      <sharedItems containsBlank="1" count="3">
        <s v="VIGIHA"/>
        <s v="MIGORI"/>
        <m/>
      </sharedItems>
    </cacheField>
    <cacheField name="Crop_Type" numFmtId="0">
      <sharedItems containsBlank="1" count="25">
        <s v="maize"/>
        <s v="beans"/>
        <s v="soybean"/>
        <s v="fallow/pasture"/>
        <s v="banana"/>
        <s v="homestead"/>
        <s v="cowpeas"/>
        <s v="okra"/>
        <s v="woodlot"/>
        <s v="sugarcane"/>
        <s v="napier"/>
        <s v="Eucalyptus"/>
        <s v="kales"/>
        <s v="Eucalyptus saligna"/>
        <s v="sweet potato"/>
        <s v="groundnuts"/>
        <s v="sorghum"/>
        <s v="napier grass"/>
        <s v="tea"/>
        <s v="coffee"/>
        <s v="millet"/>
        <s v="green grams"/>
        <s v="cassava"/>
        <s v="Desmodium"/>
        <m/>
      </sharedItems>
    </cacheField>
    <cacheField name="Crop_System" numFmtId="0">
      <sharedItems containsBlank="1" count="5">
        <s v="intercrop"/>
        <s v="sole crop"/>
        <s v="n/a"/>
        <s v=""/>
        <m/>
      </sharedItems>
    </cacheField>
    <cacheField name="Grain_Yld_tha" numFmtId="0">
      <sharedItems containsString="0" containsBlank="1" containsNumber="1" minValue="0.08" maxValue="7.89" count="103">
        <n v="3.55"/>
        <n v="3.42"/>
        <n v="2.65"/>
        <n v="2.04"/>
        <n v="0.66"/>
        <n v="0.32"/>
        <n v="0.27"/>
        <n v="0.21"/>
        <m/>
        <n v="1.35"/>
        <n v="0.74"/>
        <n v="0.33"/>
        <n v="2.5"/>
        <n v="0.83"/>
        <n v="0.42"/>
        <n v="0.35"/>
        <n v="2.0454545450000001"/>
        <n v="1.851851852"/>
        <n v="1.6339869279999999"/>
        <n v="3.13"/>
        <n v="2.6"/>
        <n v="1.1200000000000001"/>
        <n v="0.87"/>
        <n v="7.71"/>
        <n v="4.1900000000000004"/>
        <n v="0.49"/>
        <n v="4.3499999999999996"/>
        <n v="1.88"/>
        <n v="0.6"/>
        <n v="0.56999999999999995"/>
        <n v="1.51"/>
        <n v="1.24"/>
        <n v="1.08"/>
        <n v="1.03"/>
        <n v="0.86"/>
        <n v="0.75"/>
        <n v="0.25"/>
        <n v="2.52"/>
        <n v="2.4300000000000002"/>
        <n v="0.63"/>
        <n v="0.22"/>
        <n v="1.32"/>
        <n v="0.5"/>
        <n v="0.4"/>
        <n v="2.58"/>
        <n v="2.5299999999999998"/>
        <n v="1.94"/>
        <n v="1.53"/>
        <n v="1.45"/>
        <n v="3.33"/>
        <n v="1.5"/>
        <n v="1.2345679012345678"/>
        <n v="7.89"/>
        <n v="2.87"/>
        <n v="0.98"/>
        <n v="0.56000000000000005"/>
        <n v="2.37"/>
        <n v="2.19"/>
        <n v="0.88"/>
        <n v="0.69"/>
        <n v="0.39"/>
        <n v="1.78"/>
        <n v="1.9"/>
        <n v="1.07"/>
        <n v="0.8"/>
        <n v="0.61"/>
        <n v="0.57999999999999996"/>
        <n v="0.3"/>
        <n v="1.18"/>
        <n v="1.1299999999999999"/>
        <n v="1.75"/>
        <n v="1.21"/>
        <n v="1.02"/>
        <n v="2.9"/>
        <n v="0.08"/>
        <n v="1.76"/>
        <n v="0.54"/>
        <n v="0.46"/>
        <n v="0.77"/>
        <n v="2.12"/>
        <n v="0.28999999999999998"/>
        <n v="5.87"/>
        <n v="2.8"/>
        <n v="1.71"/>
        <n v="0.44"/>
        <n v="4.2"/>
        <n v="2.56"/>
        <n v="1.85"/>
        <n v="1.81"/>
        <n v="1.23"/>
        <n v="0.96"/>
        <n v="0.48"/>
        <n v="1.59"/>
        <n v="0.26"/>
        <n v="1.25"/>
        <n v="0.95"/>
        <n v="6"/>
        <n v="0.47"/>
        <n v="0.36"/>
        <n v="0.2"/>
        <n v="3.57"/>
        <n v="3.04"/>
        <n v="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7">
  <r>
    <x v="0"/>
    <x v="0"/>
    <x v="0"/>
    <x v="0"/>
  </r>
  <r>
    <x v="0"/>
    <x v="0"/>
    <x v="0"/>
    <x v="1"/>
  </r>
  <r>
    <x v="0"/>
    <x v="0"/>
    <x v="0"/>
    <x v="2"/>
  </r>
  <r>
    <x v="0"/>
    <x v="0"/>
    <x v="1"/>
    <x v="3"/>
  </r>
  <r>
    <x v="0"/>
    <x v="1"/>
    <x v="0"/>
    <x v="4"/>
  </r>
  <r>
    <x v="0"/>
    <x v="1"/>
    <x v="0"/>
    <x v="5"/>
  </r>
  <r>
    <x v="0"/>
    <x v="1"/>
    <x v="0"/>
    <x v="6"/>
  </r>
  <r>
    <x v="0"/>
    <x v="2"/>
    <x v="1"/>
    <x v="7"/>
  </r>
  <r>
    <x v="0"/>
    <x v="3"/>
    <x v="2"/>
    <x v="8"/>
  </r>
  <r>
    <x v="0"/>
    <x v="3"/>
    <x v="2"/>
    <x v="8"/>
  </r>
  <r>
    <x v="0"/>
    <x v="4"/>
    <x v="1"/>
    <x v="8"/>
  </r>
  <r>
    <x v="0"/>
    <x v="5"/>
    <x v="2"/>
    <x v="8"/>
  </r>
  <r>
    <x v="0"/>
    <x v="0"/>
    <x v="0"/>
    <x v="9"/>
  </r>
  <r>
    <x v="0"/>
    <x v="0"/>
    <x v="0"/>
    <x v="10"/>
  </r>
  <r>
    <x v="0"/>
    <x v="1"/>
    <x v="0"/>
    <x v="11"/>
  </r>
  <r>
    <x v="0"/>
    <x v="6"/>
    <x v="0"/>
    <x v="8"/>
  </r>
  <r>
    <x v="0"/>
    <x v="7"/>
    <x v="0"/>
    <x v="8"/>
  </r>
  <r>
    <x v="0"/>
    <x v="8"/>
    <x v="1"/>
    <x v="8"/>
  </r>
  <r>
    <x v="0"/>
    <x v="9"/>
    <x v="1"/>
    <x v="8"/>
  </r>
  <r>
    <x v="0"/>
    <x v="10"/>
    <x v="1"/>
    <x v="8"/>
  </r>
  <r>
    <x v="0"/>
    <x v="8"/>
    <x v="1"/>
    <x v="8"/>
  </r>
  <r>
    <x v="0"/>
    <x v="0"/>
    <x v="0"/>
    <x v="12"/>
  </r>
  <r>
    <x v="0"/>
    <x v="0"/>
    <x v="0"/>
    <x v="13"/>
  </r>
  <r>
    <x v="0"/>
    <x v="0"/>
    <x v="0"/>
    <x v="14"/>
  </r>
  <r>
    <x v="0"/>
    <x v="1"/>
    <x v="0"/>
    <x v="15"/>
  </r>
  <r>
    <x v="0"/>
    <x v="1"/>
    <x v="0"/>
    <x v="7"/>
  </r>
  <r>
    <x v="0"/>
    <x v="1"/>
    <x v="0"/>
    <x v="7"/>
  </r>
  <r>
    <x v="0"/>
    <x v="4"/>
    <x v="1"/>
    <x v="8"/>
  </r>
  <r>
    <x v="0"/>
    <x v="11"/>
    <x v="0"/>
    <x v="8"/>
  </r>
  <r>
    <x v="0"/>
    <x v="0"/>
    <x v="0"/>
    <x v="16"/>
  </r>
  <r>
    <x v="0"/>
    <x v="0"/>
    <x v="0"/>
    <x v="17"/>
  </r>
  <r>
    <x v="0"/>
    <x v="0"/>
    <x v="0"/>
    <x v="18"/>
  </r>
  <r>
    <x v="0"/>
    <x v="4"/>
    <x v="0"/>
    <x v="8"/>
  </r>
  <r>
    <x v="0"/>
    <x v="4"/>
    <x v="1"/>
    <x v="8"/>
  </r>
  <r>
    <x v="0"/>
    <x v="12"/>
    <x v="0"/>
    <x v="8"/>
  </r>
  <r>
    <x v="0"/>
    <x v="10"/>
    <x v="1"/>
    <x v="8"/>
  </r>
  <r>
    <x v="0"/>
    <x v="13"/>
    <x v="1"/>
    <x v="8"/>
  </r>
  <r>
    <x v="0"/>
    <x v="0"/>
    <x v="1"/>
    <x v="19"/>
  </r>
  <r>
    <x v="0"/>
    <x v="0"/>
    <x v="0"/>
    <x v="20"/>
  </r>
  <r>
    <x v="0"/>
    <x v="0"/>
    <x v="0"/>
    <x v="21"/>
  </r>
  <r>
    <x v="0"/>
    <x v="1"/>
    <x v="0"/>
    <x v="22"/>
  </r>
  <r>
    <x v="0"/>
    <x v="1"/>
    <x v="0"/>
    <x v="7"/>
  </r>
  <r>
    <x v="0"/>
    <x v="0"/>
    <x v="0"/>
    <x v="23"/>
  </r>
  <r>
    <x v="0"/>
    <x v="0"/>
    <x v="0"/>
    <x v="24"/>
  </r>
  <r>
    <x v="0"/>
    <x v="1"/>
    <x v="0"/>
    <x v="25"/>
  </r>
  <r>
    <x v="0"/>
    <x v="1"/>
    <x v="0"/>
    <x v="14"/>
  </r>
  <r>
    <x v="0"/>
    <x v="0"/>
    <x v="1"/>
    <x v="26"/>
  </r>
  <r>
    <x v="0"/>
    <x v="0"/>
    <x v="0"/>
    <x v="27"/>
  </r>
  <r>
    <x v="0"/>
    <x v="1"/>
    <x v="0"/>
    <x v="28"/>
  </r>
  <r>
    <x v="0"/>
    <x v="0"/>
    <x v="0"/>
    <x v="29"/>
  </r>
  <r>
    <x v="0"/>
    <x v="14"/>
    <x v="0"/>
    <x v="8"/>
  </r>
  <r>
    <x v="0"/>
    <x v="0"/>
    <x v="1"/>
    <x v="12"/>
  </r>
  <r>
    <x v="0"/>
    <x v="0"/>
    <x v="0"/>
    <x v="30"/>
  </r>
  <r>
    <x v="0"/>
    <x v="4"/>
    <x v="0"/>
    <x v="8"/>
  </r>
  <r>
    <x v="0"/>
    <x v="12"/>
    <x v="1"/>
    <x v="8"/>
  </r>
  <r>
    <x v="0"/>
    <x v="0"/>
    <x v="0"/>
    <x v="31"/>
  </r>
  <r>
    <x v="0"/>
    <x v="0"/>
    <x v="0"/>
    <x v="32"/>
  </r>
  <r>
    <x v="0"/>
    <x v="1"/>
    <x v="0"/>
    <x v="33"/>
  </r>
  <r>
    <x v="0"/>
    <x v="0"/>
    <x v="0"/>
    <x v="33"/>
  </r>
  <r>
    <x v="0"/>
    <x v="1"/>
    <x v="0"/>
    <x v="34"/>
  </r>
  <r>
    <x v="0"/>
    <x v="1"/>
    <x v="0"/>
    <x v="35"/>
  </r>
  <r>
    <x v="0"/>
    <x v="2"/>
    <x v="1"/>
    <x v="36"/>
  </r>
  <r>
    <x v="0"/>
    <x v="0"/>
    <x v="0"/>
    <x v="37"/>
  </r>
  <r>
    <x v="0"/>
    <x v="0"/>
    <x v="1"/>
    <x v="38"/>
  </r>
  <r>
    <x v="0"/>
    <x v="0"/>
    <x v="0"/>
    <x v="30"/>
  </r>
  <r>
    <x v="0"/>
    <x v="1"/>
    <x v="0"/>
    <x v="10"/>
  </r>
  <r>
    <x v="0"/>
    <x v="1"/>
    <x v="1"/>
    <x v="39"/>
  </r>
  <r>
    <x v="0"/>
    <x v="6"/>
    <x v="0"/>
    <x v="14"/>
  </r>
  <r>
    <x v="0"/>
    <x v="2"/>
    <x v="0"/>
    <x v="11"/>
  </r>
  <r>
    <x v="0"/>
    <x v="15"/>
    <x v="0"/>
    <x v="40"/>
  </r>
  <r>
    <x v="0"/>
    <x v="0"/>
    <x v="0"/>
    <x v="41"/>
  </r>
  <r>
    <x v="0"/>
    <x v="1"/>
    <x v="0"/>
    <x v="42"/>
  </r>
  <r>
    <x v="0"/>
    <x v="16"/>
    <x v="1"/>
    <x v="43"/>
  </r>
  <r>
    <x v="0"/>
    <x v="17"/>
    <x v="1"/>
    <x v="8"/>
  </r>
  <r>
    <x v="0"/>
    <x v="0"/>
    <x v="0"/>
    <x v="44"/>
  </r>
  <r>
    <x v="0"/>
    <x v="0"/>
    <x v="1"/>
    <x v="45"/>
  </r>
  <r>
    <x v="0"/>
    <x v="0"/>
    <x v="0"/>
    <x v="46"/>
  </r>
  <r>
    <x v="0"/>
    <x v="0"/>
    <x v="1"/>
    <x v="47"/>
  </r>
  <r>
    <x v="0"/>
    <x v="1"/>
    <x v="0"/>
    <x v="10"/>
  </r>
  <r>
    <x v="0"/>
    <x v="6"/>
    <x v="0"/>
    <x v="15"/>
  </r>
  <r>
    <x v="0"/>
    <x v="0"/>
    <x v="0"/>
    <x v="48"/>
  </r>
  <r>
    <x v="0"/>
    <x v="0"/>
    <x v="1"/>
    <x v="33"/>
  </r>
  <r>
    <x v="0"/>
    <x v="1"/>
    <x v="0"/>
    <x v="15"/>
  </r>
  <r>
    <x v="0"/>
    <x v="5"/>
    <x v="2"/>
    <x v="8"/>
  </r>
  <r>
    <x v="0"/>
    <x v="10"/>
    <x v="1"/>
    <x v="8"/>
  </r>
  <r>
    <x v="0"/>
    <x v="18"/>
    <x v="1"/>
    <x v="8"/>
  </r>
  <r>
    <x v="0"/>
    <x v="19"/>
    <x v="0"/>
    <x v="8"/>
  </r>
  <r>
    <x v="0"/>
    <x v="4"/>
    <x v="0"/>
    <x v="8"/>
  </r>
  <r>
    <x v="0"/>
    <x v="1"/>
    <x v="0"/>
    <x v="49"/>
  </r>
  <r>
    <x v="0"/>
    <x v="0"/>
    <x v="0"/>
    <x v="27"/>
  </r>
  <r>
    <x v="0"/>
    <x v="0"/>
    <x v="0"/>
    <x v="50"/>
  </r>
  <r>
    <x v="0"/>
    <x v="0"/>
    <x v="0"/>
    <x v="51"/>
  </r>
  <r>
    <x v="0"/>
    <x v="1"/>
    <x v="0"/>
    <x v="42"/>
  </r>
  <r>
    <x v="0"/>
    <x v="1"/>
    <x v="0"/>
    <x v="43"/>
  </r>
  <r>
    <x v="0"/>
    <x v="0"/>
    <x v="0"/>
    <x v="52"/>
  </r>
  <r>
    <x v="0"/>
    <x v="0"/>
    <x v="0"/>
    <x v="53"/>
  </r>
  <r>
    <x v="0"/>
    <x v="0"/>
    <x v="0"/>
    <x v="2"/>
  </r>
  <r>
    <x v="0"/>
    <x v="1"/>
    <x v="0"/>
    <x v="41"/>
  </r>
  <r>
    <x v="0"/>
    <x v="2"/>
    <x v="0"/>
    <x v="54"/>
  </r>
  <r>
    <x v="0"/>
    <x v="1"/>
    <x v="0"/>
    <x v="55"/>
  </r>
  <r>
    <x v="0"/>
    <x v="4"/>
    <x v="0"/>
    <x v="8"/>
  </r>
  <r>
    <x v="1"/>
    <x v="0"/>
    <x v="0"/>
    <x v="56"/>
  </r>
  <r>
    <x v="1"/>
    <x v="0"/>
    <x v="0"/>
    <x v="57"/>
  </r>
  <r>
    <x v="1"/>
    <x v="20"/>
    <x v="0"/>
    <x v="58"/>
  </r>
  <r>
    <x v="1"/>
    <x v="0"/>
    <x v="1"/>
    <x v="59"/>
  </r>
  <r>
    <x v="1"/>
    <x v="1"/>
    <x v="0"/>
    <x v="60"/>
  </r>
  <r>
    <x v="1"/>
    <x v="9"/>
    <x v="1"/>
    <x v="8"/>
  </r>
  <r>
    <x v="1"/>
    <x v="4"/>
    <x v="1"/>
    <x v="8"/>
  </r>
  <r>
    <x v="1"/>
    <x v="0"/>
    <x v="0"/>
    <x v="61"/>
  </r>
  <r>
    <x v="1"/>
    <x v="21"/>
    <x v="0"/>
    <x v="5"/>
  </r>
  <r>
    <x v="1"/>
    <x v="0"/>
    <x v="1"/>
    <x v="62"/>
  </r>
  <r>
    <x v="1"/>
    <x v="0"/>
    <x v="1"/>
    <x v="63"/>
  </r>
  <r>
    <x v="1"/>
    <x v="0"/>
    <x v="0"/>
    <x v="64"/>
  </r>
  <r>
    <x v="1"/>
    <x v="9"/>
    <x v="1"/>
    <x v="65"/>
  </r>
  <r>
    <x v="1"/>
    <x v="0"/>
    <x v="1"/>
    <x v="66"/>
  </r>
  <r>
    <x v="1"/>
    <x v="1"/>
    <x v="0"/>
    <x v="67"/>
  </r>
  <r>
    <x v="1"/>
    <x v="0"/>
    <x v="1"/>
    <x v="68"/>
  </r>
  <r>
    <x v="1"/>
    <x v="0"/>
    <x v="1"/>
    <x v="69"/>
  </r>
  <r>
    <x v="1"/>
    <x v="14"/>
    <x v="1"/>
    <x v="8"/>
  </r>
  <r>
    <x v="1"/>
    <x v="0"/>
    <x v="1"/>
    <x v="70"/>
  </r>
  <r>
    <x v="1"/>
    <x v="0"/>
    <x v="0"/>
    <x v="71"/>
  </r>
  <r>
    <x v="1"/>
    <x v="0"/>
    <x v="1"/>
    <x v="72"/>
  </r>
  <r>
    <x v="1"/>
    <x v="1"/>
    <x v="0"/>
    <x v="11"/>
  </r>
  <r>
    <x v="1"/>
    <x v="3"/>
    <x v="2"/>
    <x v="8"/>
  </r>
  <r>
    <x v="1"/>
    <x v="22"/>
    <x v="0"/>
    <x v="8"/>
  </r>
  <r>
    <x v="1"/>
    <x v="14"/>
    <x v="0"/>
    <x v="8"/>
  </r>
  <r>
    <x v="1"/>
    <x v="22"/>
    <x v="3"/>
    <x v="8"/>
  </r>
  <r>
    <x v="1"/>
    <x v="9"/>
    <x v="1"/>
    <x v="8"/>
  </r>
  <r>
    <x v="1"/>
    <x v="3"/>
    <x v="2"/>
    <x v="8"/>
  </r>
  <r>
    <x v="1"/>
    <x v="0"/>
    <x v="0"/>
    <x v="73"/>
  </r>
  <r>
    <x v="1"/>
    <x v="2"/>
    <x v="1"/>
    <x v="10"/>
  </r>
  <r>
    <x v="1"/>
    <x v="2"/>
    <x v="1"/>
    <x v="67"/>
  </r>
  <r>
    <x v="1"/>
    <x v="1"/>
    <x v="0"/>
    <x v="74"/>
  </r>
  <r>
    <x v="1"/>
    <x v="0"/>
    <x v="0"/>
    <x v="75"/>
  </r>
  <r>
    <x v="1"/>
    <x v="0"/>
    <x v="1"/>
    <x v="76"/>
  </r>
  <r>
    <x v="1"/>
    <x v="1"/>
    <x v="1"/>
    <x v="77"/>
  </r>
  <r>
    <x v="1"/>
    <x v="21"/>
    <x v="1"/>
    <x v="11"/>
  </r>
  <r>
    <x v="1"/>
    <x v="9"/>
    <x v="1"/>
    <x v="8"/>
  </r>
  <r>
    <x v="1"/>
    <x v="4"/>
    <x v="0"/>
    <x v="8"/>
  </r>
  <r>
    <x v="1"/>
    <x v="14"/>
    <x v="1"/>
    <x v="8"/>
  </r>
  <r>
    <x v="1"/>
    <x v="0"/>
    <x v="1"/>
    <x v="78"/>
  </r>
  <r>
    <x v="1"/>
    <x v="9"/>
    <x v="1"/>
    <x v="8"/>
  </r>
  <r>
    <x v="1"/>
    <x v="0"/>
    <x v="1"/>
    <x v="79"/>
  </r>
  <r>
    <x v="1"/>
    <x v="1"/>
    <x v="0"/>
    <x v="80"/>
  </r>
  <r>
    <x v="1"/>
    <x v="0"/>
    <x v="0"/>
    <x v="81"/>
  </r>
  <r>
    <x v="1"/>
    <x v="0"/>
    <x v="0"/>
    <x v="82"/>
  </r>
  <r>
    <x v="1"/>
    <x v="0"/>
    <x v="1"/>
    <x v="83"/>
  </r>
  <r>
    <x v="1"/>
    <x v="1"/>
    <x v="0"/>
    <x v="65"/>
  </r>
  <r>
    <x v="1"/>
    <x v="1"/>
    <x v="0"/>
    <x v="84"/>
  </r>
  <r>
    <x v="1"/>
    <x v="15"/>
    <x v="0"/>
    <x v="40"/>
  </r>
  <r>
    <x v="1"/>
    <x v="12"/>
    <x v="1"/>
    <x v="8"/>
  </r>
  <r>
    <x v="1"/>
    <x v="0"/>
    <x v="0"/>
    <x v="85"/>
  </r>
  <r>
    <x v="1"/>
    <x v="0"/>
    <x v="1"/>
    <x v="86"/>
  </r>
  <r>
    <x v="1"/>
    <x v="0"/>
    <x v="0"/>
    <x v="87"/>
  </r>
  <r>
    <x v="1"/>
    <x v="0"/>
    <x v="0"/>
    <x v="88"/>
  </r>
  <r>
    <x v="1"/>
    <x v="0"/>
    <x v="1"/>
    <x v="89"/>
  </r>
  <r>
    <x v="1"/>
    <x v="15"/>
    <x v="0"/>
    <x v="90"/>
  </r>
  <r>
    <x v="1"/>
    <x v="1"/>
    <x v="0"/>
    <x v="91"/>
  </r>
  <r>
    <x v="1"/>
    <x v="4"/>
    <x v="0"/>
    <x v="8"/>
  </r>
  <r>
    <x v="1"/>
    <x v="22"/>
    <x v="1"/>
    <x v="8"/>
  </r>
  <r>
    <x v="1"/>
    <x v="9"/>
    <x v="1"/>
    <x v="8"/>
  </r>
  <r>
    <x v="1"/>
    <x v="0"/>
    <x v="1"/>
    <x v="92"/>
  </r>
  <r>
    <x v="1"/>
    <x v="0"/>
    <x v="0"/>
    <x v="78"/>
  </r>
  <r>
    <x v="1"/>
    <x v="15"/>
    <x v="0"/>
    <x v="93"/>
  </r>
  <r>
    <x v="1"/>
    <x v="0"/>
    <x v="1"/>
    <x v="30"/>
  </r>
  <r>
    <x v="1"/>
    <x v="2"/>
    <x v="1"/>
    <x v="94"/>
  </r>
  <r>
    <x v="1"/>
    <x v="0"/>
    <x v="0"/>
    <x v="95"/>
  </r>
  <r>
    <x v="1"/>
    <x v="23"/>
    <x v="0"/>
    <x v="6"/>
  </r>
  <r>
    <x v="1"/>
    <x v="6"/>
    <x v="0"/>
    <x v="40"/>
  </r>
  <r>
    <x v="1"/>
    <x v="0"/>
    <x v="0"/>
    <x v="96"/>
  </r>
  <r>
    <x v="1"/>
    <x v="0"/>
    <x v="1"/>
    <x v="97"/>
  </r>
  <r>
    <x v="1"/>
    <x v="2"/>
    <x v="1"/>
    <x v="98"/>
  </r>
  <r>
    <x v="1"/>
    <x v="21"/>
    <x v="0"/>
    <x v="99"/>
  </r>
  <r>
    <x v="1"/>
    <x v="14"/>
    <x v="1"/>
    <x v="8"/>
  </r>
  <r>
    <x v="1"/>
    <x v="4"/>
    <x v="0"/>
    <x v="8"/>
  </r>
  <r>
    <x v="1"/>
    <x v="9"/>
    <x v="1"/>
    <x v="8"/>
  </r>
  <r>
    <x v="1"/>
    <x v="0"/>
    <x v="0"/>
    <x v="100"/>
  </r>
  <r>
    <x v="1"/>
    <x v="0"/>
    <x v="0"/>
    <x v="49"/>
  </r>
  <r>
    <x v="1"/>
    <x v="0"/>
    <x v="0"/>
    <x v="101"/>
  </r>
  <r>
    <x v="1"/>
    <x v="0"/>
    <x v="0"/>
    <x v="102"/>
  </r>
  <r>
    <x v="1"/>
    <x v="0"/>
    <x v="0"/>
    <x v="28"/>
  </r>
  <r>
    <x v="1"/>
    <x v="1"/>
    <x v="0"/>
    <x v="91"/>
  </r>
  <r>
    <x v="1"/>
    <x v="21"/>
    <x v="0"/>
    <x v="84"/>
  </r>
  <r>
    <x v="1"/>
    <x v="15"/>
    <x v="0"/>
    <x v="67"/>
  </r>
  <r>
    <x v="1"/>
    <x v="4"/>
    <x v="0"/>
    <x v="8"/>
  </r>
  <r>
    <x v="1"/>
    <x v="22"/>
    <x v="0"/>
    <x v="8"/>
  </r>
  <r>
    <x v="2"/>
    <x v="24"/>
    <x v="4"/>
    <x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2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G28" firstHeaderRow="1" firstDataRow="1" firstDataCol="1"/>
  <pivotFields count="4">
    <pivotField showAll="0">
      <items count="4">
        <item x="1"/>
        <item x="0"/>
        <item x="2"/>
        <item t="default"/>
      </items>
    </pivotField>
    <pivotField axis="axisRow" showAll="0">
      <items count="26">
        <item x="4"/>
        <item x="1"/>
        <item x="22"/>
        <item x="19"/>
        <item x="6"/>
        <item x="23"/>
        <item x="11"/>
        <item x="13"/>
        <item x="3"/>
        <item x="21"/>
        <item x="15"/>
        <item x="5"/>
        <item x="12"/>
        <item x="0"/>
        <item x="20"/>
        <item x="10"/>
        <item x="17"/>
        <item x="7"/>
        <item x="16"/>
        <item x="2"/>
        <item x="9"/>
        <item x="14"/>
        <item x="18"/>
        <item x="8"/>
        <item x="24"/>
        <item t="default"/>
      </items>
    </pivotField>
    <pivotField showAll="0">
      <items count="6">
        <item x="3"/>
        <item x="0"/>
        <item x="2"/>
        <item x="1"/>
        <item x="4"/>
        <item t="default"/>
      </items>
    </pivotField>
    <pivotField dataField="1" showAll="0">
      <items count="104">
        <item x="74"/>
        <item x="99"/>
        <item x="7"/>
        <item x="40"/>
        <item x="36"/>
        <item x="93"/>
        <item x="6"/>
        <item x="80"/>
        <item x="67"/>
        <item x="5"/>
        <item x="11"/>
        <item x="15"/>
        <item x="98"/>
        <item x="60"/>
        <item x="43"/>
        <item x="14"/>
        <item x="84"/>
        <item x="77"/>
        <item x="97"/>
        <item x="91"/>
        <item x="25"/>
        <item x="42"/>
        <item x="76"/>
        <item x="55"/>
        <item x="29"/>
        <item x="66"/>
        <item x="28"/>
        <item x="65"/>
        <item x="39"/>
        <item x="4"/>
        <item x="59"/>
        <item x="10"/>
        <item x="35"/>
        <item x="78"/>
        <item x="64"/>
        <item x="13"/>
        <item x="34"/>
        <item x="22"/>
        <item x="58"/>
        <item x="95"/>
        <item x="90"/>
        <item x="54"/>
        <item x="72"/>
        <item x="33"/>
        <item x="63"/>
        <item x="32"/>
        <item x="21"/>
        <item x="69"/>
        <item x="68"/>
        <item x="71"/>
        <item x="89"/>
        <item x="51"/>
        <item x="31"/>
        <item x="94"/>
        <item x="41"/>
        <item x="9"/>
        <item x="48"/>
        <item x="50"/>
        <item x="30"/>
        <item x="47"/>
        <item x="92"/>
        <item x="18"/>
        <item x="83"/>
        <item x="70"/>
        <item x="75"/>
        <item x="61"/>
        <item x="88"/>
        <item x="87"/>
        <item x="17"/>
        <item x="27"/>
        <item x="62"/>
        <item x="46"/>
        <item x="3"/>
        <item x="16"/>
        <item x="79"/>
        <item x="57"/>
        <item x="56"/>
        <item x="38"/>
        <item x="12"/>
        <item x="37"/>
        <item x="45"/>
        <item x="86"/>
        <item x="44"/>
        <item x="20"/>
        <item x="2"/>
        <item x="82"/>
        <item x="53"/>
        <item x="73"/>
        <item x="102"/>
        <item x="101"/>
        <item x="19"/>
        <item x="49"/>
        <item x="1"/>
        <item x="0"/>
        <item x="100"/>
        <item x="24"/>
        <item x="85"/>
        <item x="26"/>
        <item x="81"/>
        <item x="96"/>
        <item x="23"/>
        <item x="52"/>
        <item x="8"/>
        <item t="default"/>
      </items>
    </pivotField>
  </pivotFields>
  <rowFields count="1">
    <field x="1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Items count="1">
    <i/>
  </colItems>
  <dataFields count="1">
    <dataField name="Average of Grain_Yld_tha" fld="3" subtotal="average" baseField="1" baseItem="9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0:R30"/>
  <sheetViews>
    <sheetView workbookViewId="0">
      <selection activeCell="Q10" sqref="Q10:R30"/>
    </sheetView>
  </sheetViews>
  <sheetFormatPr defaultRowHeight="15" x14ac:dyDescent="0.25"/>
  <sheetData>
    <row r="10" spans="17:18" x14ac:dyDescent="0.25">
      <c r="Q10" t="s">
        <v>0</v>
      </c>
      <c r="R10" t="s">
        <v>1</v>
      </c>
    </row>
    <row r="11" spans="17:18" x14ac:dyDescent="0.25">
      <c r="Q11" t="s">
        <v>2</v>
      </c>
      <c r="R11">
        <v>316.33733371390548</v>
      </c>
    </row>
    <row r="12" spans="17:18" x14ac:dyDescent="0.25">
      <c r="Q12" t="s">
        <v>3</v>
      </c>
      <c r="R12">
        <v>365.37402311463779</v>
      </c>
    </row>
    <row r="13" spans="17:18" x14ac:dyDescent="0.25">
      <c r="Q13" t="s">
        <v>4</v>
      </c>
      <c r="R13">
        <v>232.8125</v>
      </c>
    </row>
    <row r="14" spans="17:18" x14ac:dyDescent="0.25">
      <c r="Q14" t="s">
        <v>5</v>
      </c>
      <c r="R14">
        <v>334.06847257010759</v>
      </c>
    </row>
    <row r="16" spans="17:18" x14ac:dyDescent="0.25">
      <c r="Q16" t="s">
        <v>0</v>
      </c>
      <c r="R16" t="s">
        <v>6</v>
      </c>
    </row>
    <row r="17" spans="17:18" x14ac:dyDescent="0.25">
      <c r="Q17" t="s">
        <v>2</v>
      </c>
      <c r="R17">
        <v>541.57496290398126</v>
      </c>
    </row>
    <row r="18" spans="17:18" x14ac:dyDescent="0.25">
      <c r="Q18" t="s">
        <v>3</v>
      </c>
      <c r="R18">
        <v>584.97667562447054</v>
      </c>
    </row>
    <row r="19" spans="17:18" x14ac:dyDescent="0.25">
      <c r="Q19" t="s">
        <v>4</v>
      </c>
      <c r="R19">
        <v>218.76116042958813</v>
      </c>
    </row>
    <row r="20" spans="17:18" x14ac:dyDescent="0.25">
      <c r="Q20" t="s">
        <v>5</v>
      </c>
      <c r="R20">
        <v>527.10334571872181</v>
      </c>
    </row>
    <row r="22" spans="17:18" x14ac:dyDescent="0.25">
      <c r="Q22" t="s">
        <v>0</v>
      </c>
      <c r="R22" t="s">
        <v>7</v>
      </c>
    </row>
    <row r="23" spans="17:18" x14ac:dyDescent="0.25">
      <c r="Q23" t="s">
        <v>2</v>
      </c>
      <c r="R23">
        <v>8</v>
      </c>
    </row>
    <row r="24" spans="17:18" x14ac:dyDescent="0.25">
      <c r="Q24" t="s">
        <v>3</v>
      </c>
      <c r="R24">
        <v>11</v>
      </c>
    </row>
    <row r="25" spans="17:18" x14ac:dyDescent="0.25">
      <c r="Q25" t="s">
        <v>4</v>
      </c>
      <c r="R25">
        <v>2</v>
      </c>
    </row>
    <row r="26" spans="17:18" x14ac:dyDescent="0.25">
      <c r="Q26" t="s">
        <v>5</v>
      </c>
      <c r="R26">
        <v>21</v>
      </c>
    </row>
    <row r="27" spans="17:18" x14ac:dyDescent="0.25">
      <c r="R27" t="s">
        <v>8</v>
      </c>
    </row>
    <row r="28" spans="17:18" x14ac:dyDescent="0.25">
      <c r="Q28" t="s">
        <v>2</v>
      </c>
      <c r="R28">
        <v>191.47566439512903</v>
      </c>
    </row>
    <row r="29" spans="17:18" x14ac:dyDescent="0.25">
      <c r="Q29" t="s">
        <v>3</v>
      </c>
      <c r="R29">
        <v>176.37710401416439</v>
      </c>
    </row>
    <row r="30" spans="17:18" x14ac:dyDescent="0.25">
      <c r="Q30" t="s">
        <v>4</v>
      </c>
      <c r="R30">
        <v>154.68749999999997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7"/>
  <sheetViews>
    <sheetView workbookViewId="0">
      <selection activeCell="F4" sqref="F4:G4 F16:G16"/>
      <pivotSelection pane="bottomRight" showHeader="1" extendable="1" start="13" max="26" activeRow="16" activeCol="5" click="1" r:id="rId1">
        <pivotArea dataOnly="0" axis="axisRow" fieldPosition="0">
          <references count="1">
            <reference field="1" count="2">
              <x v="1"/>
              <x v="13"/>
            </reference>
          </references>
        </pivotArea>
      </pivotSelection>
    </sheetView>
  </sheetViews>
  <sheetFormatPr defaultRowHeight="15" x14ac:dyDescent="0.25"/>
  <cols>
    <col min="6" max="6" width="17.28515625" customWidth="1"/>
    <col min="7" max="7" width="24" customWidth="1"/>
    <col min="8" max="8" width="12" customWidth="1"/>
    <col min="9" max="9" width="4" customWidth="1"/>
    <col min="10" max="10" width="12" customWidth="1"/>
    <col min="11" max="11" width="7.28515625" customWidth="1"/>
    <col min="12" max="12" width="12" customWidth="1"/>
  </cols>
  <sheetData>
    <row r="1" spans="1:28" x14ac:dyDescent="0.25">
      <c r="A1" t="s">
        <v>9</v>
      </c>
      <c r="B1" t="s">
        <v>12</v>
      </c>
      <c r="C1" t="s">
        <v>36</v>
      </c>
      <c r="D1" t="s">
        <v>41</v>
      </c>
    </row>
    <row r="2" spans="1:28" x14ac:dyDescent="0.25">
      <c r="A2" t="s">
        <v>10</v>
      </c>
      <c r="B2" t="s">
        <v>13</v>
      </c>
      <c r="C2" t="s">
        <v>37</v>
      </c>
      <c r="D2">
        <v>3.55</v>
      </c>
      <c r="F2" s="1" t="s">
        <v>0</v>
      </c>
      <c r="G2" t="s">
        <v>44</v>
      </c>
      <c r="N2" t="s">
        <v>44</v>
      </c>
      <c r="R2" t="s">
        <v>45</v>
      </c>
      <c r="V2" t="s">
        <v>43</v>
      </c>
      <c r="Z2" t="s">
        <v>46</v>
      </c>
    </row>
    <row r="3" spans="1:28" x14ac:dyDescent="0.25">
      <c r="A3" t="s">
        <v>10</v>
      </c>
      <c r="B3" t="s">
        <v>13</v>
      </c>
      <c r="C3" t="s">
        <v>37</v>
      </c>
      <c r="D3">
        <v>3.42</v>
      </c>
      <c r="F3" s="2" t="s">
        <v>16</v>
      </c>
      <c r="G3" s="3"/>
      <c r="O3" t="s">
        <v>37</v>
      </c>
      <c r="P3" t="s">
        <v>38</v>
      </c>
      <c r="S3" t="s">
        <v>37</v>
      </c>
      <c r="T3" t="s">
        <v>38</v>
      </c>
      <c r="W3" t="s">
        <v>37</v>
      </c>
      <c r="X3" t="s">
        <v>38</v>
      </c>
      <c r="AA3" t="s">
        <v>37</v>
      </c>
      <c r="AB3" t="s">
        <v>38</v>
      </c>
    </row>
    <row r="4" spans="1:28" x14ac:dyDescent="0.25">
      <c r="A4" t="s">
        <v>10</v>
      </c>
      <c r="B4" t="s">
        <v>13</v>
      </c>
      <c r="C4" t="s">
        <v>37</v>
      </c>
      <c r="D4">
        <v>2.65</v>
      </c>
      <c r="F4" s="2" t="s">
        <v>14</v>
      </c>
      <c r="G4" s="3">
        <v>0.58599999999999997</v>
      </c>
      <c r="N4" t="s">
        <v>11</v>
      </c>
      <c r="R4" t="s">
        <v>11</v>
      </c>
      <c r="V4" t="s">
        <v>11</v>
      </c>
      <c r="Z4" t="s">
        <v>11</v>
      </c>
    </row>
    <row r="5" spans="1:28" x14ac:dyDescent="0.25">
      <c r="A5" t="s">
        <v>10</v>
      </c>
      <c r="B5" t="s">
        <v>13</v>
      </c>
      <c r="C5" t="s">
        <v>38</v>
      </c>
      <c r="D5">
        <v>2.04</v>
      </c>
      <c r="F5" s="2" t="s">
        <v>34</v>
      </c>
      <c r="G5" s="3"/>
      <c r="N5" t="s">
        <v>14</v>
      </c>
      <c r="O5">
        <v>0.37777777777777777</v>
      </c>
      <c r="P5">
        <v>0.46</v>
      </c>
      <c r="R5" t="s">
        <v>14</v>
      </c>
      <c r="S5">
        <v>0.15147423690002357</v>
      </c>
      <c r="T5" t="e">
        <v>#DIV/0!</v>
      </c>
      <c r="V5" t="s">
        <v>14</v>
      </c>
      <c r="W5">
        <v>9</v>
      </c>
      <c r="X5">
        <v>1</v>
      </c>
      <c r="Z5" t="s">
        <v>14</v>
      </c>
      <c r="AA5">
        <f>S5/SQRT(W5)</f>
        <v>5.0491412300007858E-2</v>
      </c>
    </row>
    <row r="6" spans="1:28" x14ac:dyDescent="0.25">
      <c r="A6" t="s">
        <v>10</v>
      </c>
      <c r="B6" t="s">
        <v>14</v>
      </c>
      <c r="C6" t="s">
        <v>37</v>
      </c>
      <c r="D6">
        <v>0.66</v>
      </c>
      <c r="F6" s="2" t="s">
        <v>31</v>
      </c>
      <c r="G6" s="3"/>
      <c r="N6" t="s">
        <v>18</v>
      </c>
      <c r="O6">
        <v>0.22</v>
      </c>
      <c r="R6" t="s">
        <v>18</v>
      </c>
      <c r="S6" t="e">
        <v>#DIV/0!</v>
      </c>
      <c r="V6" t="s">
        <v>18</v>
      </c>
      <c r="W6">
        <v>1</v>
      </c>
      <c r="Z6" t="s">
        <v>18</v>
      </c>
    </row>
    <row r="7" spans="1:28" x14ac:dyDescent="0.25">
      <c r="A7" t="s">
        <v>10</v>
      </c>
      <c r="B7" t="s">
        <v>14</v>
      </c>
      <c r="C7" t="s">
        <v>37</v>
      </c>
      <c r="D7">
        <v>0.32</v>
      </c>
      <c r="F7" s="2" t="s">
        <v>18</v>
      </c>
      <c r="G7" s="3">
        <v>0.33</v>
      </c>
      <c r="N7" t="s">
        <v>33</v>
      </c>
      <c r="O7">
        <v>0.32</v>
      </c>
      <c r="P7">
        <v>0.33</v>
      </c>
      <c r="R7" t="s">
        <v>33</v>
      </c>
      <c r="S7">
        <v>0.12000000000000009</v>
      </c>
      <c r="T7" t="e">
        <v>#DIV/0!</v>
      </c>
      <c r="V7" t="s">
        <v>33</v>
      </c>
      <c r="W7">
        <v>3</v>
      </c>
      <c r="X7">
        <v>1</v>
      </c>
      <c r="Z7" t="s">
        <v>33</v>
      </c>
      <c r="AA7">
        <f>S7/SQRT(W7)</f>
        <v>6.9282032302755148E-2</v>
      </c>
    </row>
    <row r="8" spans="1:28" x14ac:dyDescent="0.25">
      <c r="A8" t="s">
        <v>10</v>
      </c>
      <c r="B8" t="s">
        <v>14</v>
      </c>
      <c r="C8" t="s">
        <v>37</v>
      </c>
      <c r="D8">
        <v>0.27</v>
      </c>
      <c r="F8" s="2" t="s">
        <v>35</v>
      </c>
      <c r="G8" s="3">
        <v>0.27</v>
      </c>
      <c r="N8" t="s">
        <v>27</v>
      </c>
      <c r="O8">
        <v>0.435</v>
      </c>
      <c r="R8" t="s">
        <v>27</v>
      </c>
      <c r="S8">
        <v>0.35152050675126584</v>
      </c>
      <c r="V8" t="s">
        <v>27</v>
      </c>
      <c r="W8">
        <v>4</v>
      </c>
      <c r="Z8" t="s">
        <v>27</v>
      </c>
      <c r="AA8">
        <f>S8/SQRT(W8)</f>
        <v>0.17576025337563292</v>
      </c>
    </row>
    <row r="9" spans="1:28" x14ac:dyDescent="0.25">
      <c r="A9" t="s">
        <v>10</v>
      </c>
      <c r="B9" t="s">
        <v>4</v>
      </c>
      <c r="C9" t="s">
        <v>38</v>
      </c>
      <c r="D9">
        <v>0.21</v>
      </c>
      <c r="F9" s="2" t="s">
        <v>23</v>
      </c>
      <c r="G9" s="3"/>
      <c r="N9" t="s">
        <v>13</v>
      </c>
      <c r="O9">
        <v>2.54</v>
      </c>
      <c r="P9">
        <v>1.2835294117647058</v>
      </c>
      <c r="R9" t="s">
        <v>13</v>
      </c>
      <c r="S9">
        <v>1.5342990856448189</v>
      </c>
      <c r="T9">
        <v>0.59851839128458018</v>
      </c>
      <c r="V9" t="s">
        <v>13</v>
      </c>
      <c r="W9">
        <v>20</v>
      </c>
      <c r="X9">
        <v>17</v>
      </c>
      <c r="Z9" t="s">
        <v>13</v>
      </c>
      <c r="AA9">
        <f>S9/SQRT(W9)</f>
        <v>0.34307970533175863</v>
      </c>
      <c r="AB9">
        <f>T9/SQRT(X9)</f>
        <v>0.14516203212594617</v>
      </c>
    </row>
    <row r="10" spans="1:28" x14ac:dyDescent="0.25">
      <c r="A10" t="s">
        <v>10</v>
      </c>
      <c r="B10" t="s">
        <v>15</v>
      </c>
      <c r="C10" t="s">
        <v>39</v>
      </c>
      <c r="F10" s="2" t="s">
        <v>25</v>
      </c>
      <c r="G10" s="3"/>
      <c r="N10" t="s">
        <v>4</v>
      </c>
      <c r="P10">
        <v>0.66249999999999998</v>
      </c>
      <c r="R10" t="s">
        <v>4</v>
      </c>
      <c r="T10">
        <v>0.43744523466753332</v>
      </c>
      <c r="V10" t="s">
        <v>4</v>
      </c>
      <c r="X10">
        <v>4</v>
      </c>
      <c r="Z10" t="s">
        <v>4</v>
      </c>
      <c r="AB10">
        <f>T10/SQRT(X10)</f>
        <v>0.21872261733376666</v>
      </c>
    </row>
    <row r="11" spans="1:28" x14ac:dyDescent="0.25">
      <c r="A11" t="s">
        <v>10</v>
      </c>
      <c r="B11" t="s">
        <v>15</v>
      </c>
      <c r="C11" t="s">
        <v>39</v>
      </c>
      <c r="F11" s="2" t="s">
        <v>15</v>
      </c>
      <c r="G11" s="3"/>
      <c r="N11" t="s">
        <v>21</v>
      </c>
      <c r="P11">
        <v>0.61</v>
      </c>
      <c r="R11" t="s">
        <v>21</v>
      </c>
      <c r="T11" t="e">
        <v>#DIV/0!</v>
      </c>
      <c r="V11" t="s">
        <v>21</v>
      </c>
      <c r="X11">
        <v>1</v>
      </c>
      <c r="Z11" t="s">
        <v>21</v>
      </c>
    </row>
    <row r="12" spans="1:28" x14ac:dyDescent="0.25">
      <c r="A12" t="s">
        <v>10</v>
      </c>
      <c r="B12" t="s">
        <v>16</v>
      </c>
      <c r="C12" t="s">
        <v>38</v>
      </c>
      <c r="F12" s="2" t="s">
        <v>33</v>
      </c>
      <c r="G12" s="3">
        <v>0.32250000000000001</v>
      </c>
      <c r="N12" t="s">
        <v>10</v>
      </c>
      <c r="R12" t="s">
        <v>10</v>
      </c>
      <c r="V12" t="s">
        <v>10</v>
      </c>
      <c r="Z12" t="s">
        <v>10</v>
      </c>
    </row>
    <row r="13" spans="1:28" x14ac:dyDescent="0.25">
      <c r="A13" t="s">
        <v>10</v>
      </c>
      <c r="B13" t="s">
        <v>17</v>
      </c>
      <c r="C13" t="s">
        <v>39</v>
      </c>
      <c r="F13" s="2" t="s">
        <v>27</v>
      </c>
      <c r="G13" s="3">
        <v>0.39200000000000002</v>
      </c>
      <c r="N13" t="s">
        <v>14</v>
      </c>
      <c r="O13">
        <v>0.66749999999999998</v>
      </c>
      <c r="P13">
        <v>0.63</v>
      </c>
      <c r="R13" t="s">
        <v>14</v>
      </c>
      <c r="S13">
        <v>0.63246412512111505</v>
      </c>
      <c r="T13" t="e">
        <v>#DIV/0!</v>
      </c>
      <c r="V13" t="s">
        <v>14</v>
      </c>
      <c r="W13">
        <v>24</v>
      </c>
      <c r="X13">
        <v>1</v>
      </c>
      <c r="Z13" t="s">
        <v>14</v>
      </c>
      <c r="AA13">
        <f>S13/SQRT(W13)</f>
        <v>0.12910119893020899</v>
      </c>
    </row>
    <row r="14" spans="1:28" x14ac:dyDescent="0.25">
      <c r="A14" t="s">
        <v>10</v>
      </c>
      <c r="B14" t="s">
        <v>13</v>
      </c>
      <c r="C14" t="s">
        <v>37</v>
      </c>
      <c r="D14">
        <v>1.35</v>
      </c>
      <c r="F14" s="2" t="s">
        <v>17</v>
      </c>
      <c r="G14" s="3"/>
      <c r="N14" t="s">
        <v>18</v>
      </c>
      <c r="O14">
        <v>0.38500000000000001</v>
      </c>
      <c r="R14" t="s">
        <v>18</v>
      </c>
      <c r="S14">
        <v>4.9497474683057846E-2</v>
      </c>
      <c r="V14" t="s">
        <v>18</v>
      </c>
      <c r="W14">
        <v>2</v>
      </c>
      <c r="Z14" t="s">
        <v>18</v>
      </c>
      <c r="AA14">
        <f>S14/SQRT(W14)</f>
        <v>3.4999999999999656E-2</v>
      </c>
    </row>
    <row r="15" spans="1:28" x14ac:dyDescent="0.25">
      <c r="A15" t="s">
        <v>10</v>
      </c>
      <c r="B15" t="s">
        <v>13</v>
      </c>
      <c r="C15" t="s">
        <v>37</v>
      </c>
      <c r="D15">
        <v>0.74</v>
      </c>
      <c r="F15" s="2" t="s">
        <v>24</v>
      </c>
      <c r="G15" s="3"/>
      <c r="N15" t="s">
        <v>27</v>
      </c>
      <c r="O15">
        <v>0.22</v>
      </c>
      <c r="R15" t="s">
        <v>27</v>
      </c>
      <c r="S15" t="e">
        <v>#DIV/0!</v>
      </c>
      <c r="V15" t="s">
        <v>27</v>
      </c>
      <c r="W15">
        <v>1</v>
      </c>
      <c r="Z15" t="s">
        <v>27</v>
      </c>
    </row>
    <row r="16" spans="1:28" x14ac:dyDescent="0.25">
      <c r="A16" t="s">
        <v>10</v>
      </c>
      <c r="B16" t="s">
        <v>14</v>
      </c>
      <c r="C16" t="s">
        <v>37</v>
      </c>
      <c r="D16">
        <v>0.33</v>
      </c>
      <c r="F16" s="2" t="s">
        <v>13</v>
      </c>
      <c r="G16" s="3">
        <v>2.1208443746953147</v>
      </c>
      <c r="N16" t="s">
        <v>13</v>
      </c>
      <c r="O16">
        <v>2.2201776129161992</v>
      </c>
      <c r="P16">
        <v>2.4425000000000003</v>
      </c>
      <c r="R16" t="s">
        <v>13</v>
      </c>
      <c r="S16">
        <v>1.6869080987447458</v>
      </c>
      <c r="T16">
        <v>1.0079788829987584</v>
      </c>
      <c r="V16" t="s">
        <v>13</v>
      </c>
      <c r="W16">
        <v>33</v>
      </c>
      <c r="X16">
        <v>8</v>
      </c>
      <c r="Z16" t="s">
        <v>13</v>
      </c>
      <c r="AA16">
        <f>S16/SQRT(W16)</f>
        <v>0.29365300764216823</v>
      </c>
      <c r="AB16">
        <f>T16/SQRT(X16)</f>
        <v>0.35637435173063181</v>
      </c>
    </row>
    <row r="17" spans="1:28" x14ac:dyDescent="0.25">
      <c r="A17" t="s">
        <v>10</v>
      </c>
      <c r="B17" t="s">
        <v>18</v>
      </c>
      <c r="C17" t="s">
        <v>37</v>
      </c>
      <c r="F17" s="2" t="s">
        <v>32</v>
      </c>
      <c r="G17" s="3">
        <v>0.88</v>
      </c>
      <c r="N17" t="s">
        <v>4</v>
      </c>
      <c r="O17">
        <v>0.65500000000000003</v>
      </c>
      <c r="P17">
        <v>0.22999999999999998</v>
      </c>
      <c r="R17" t="s">
        <v>4</v>
      </c>
      <c r="S17">
        <v>0.45961940777125571</v>
      </c>
      <c r="T17">
        <v>2.8284271247462307E-2</v>
      </c>
      <c r="V17" t="s">
        <v>4</v>
      </c>
      <c r="W17">
        <v>2</v>
      </c>
      <c r="X17">
        <v>2</v>
      </c>
      <c r="Z17" t="s">
        <v>4</v>
      </c>
      <c r="AA17">
        <f>S17/SQRT(W17)</f>
        <v>0.32499999999999984</v>
      </c>
      <c r="AB17">
        <f>T17/SQRT(X17)</f>
        <v>2.0000000000000285E-2</v>
      </c>
    </row>
    <row r="18" spans="1:28" x14ac:dyDescent="0.25">
      <c r="A18" t="s">
        <v>10</v>
      </c>
      <c r="B18" t="s">
        <v>19</v>
      </c>
      <c r="C18" t="s">
        <v>37</v>
      </c>
      <c r="F18" s="2" t="s">
        <v>22</v>
      </c>
      <c r="G18" s="3"/>
      <c r="N18" t="s">
        <v>21</v>
      </c>
      <c r="R18" t="s">
        <v>21</v>
      </c>
      <c r="V18" t="s">
        <v>21</v>
      </c>
      <c r="Z18" t="s">
        <v>21</v>
      </c>
    </row>
    <row r="19" spans="1:28" x14ac:dyDescent="0.25">
      <c r="A19" t="s">
        <v>10</v>
      </c>
      <c r="B19" t="s">
        <v>20</v>
      </c>
      <c r="C19" t="s">
        <v>38</v>
      </c>
      <c r="F19" s="2" t="s">
        <v>29</v>
      </c>
      <c r="G19" s="3"/>
    </row>
    <row r="20" spans="1:28" x14ac:dyDescent="0.25">
      <c r="A20" t="s">
        <v>10</v>
      </c>
      <c r="B20" t="s">
        <v>21</v>
      </c>
      <c r="C20" t="s">
        <v>38</v>
      </c>
      <c r="F20" s="2" t="s">
        <v>19</v>
      </c>
      <c r="G20" s="3"/>
    </row>
    <row r="21" spans="1:28" x14ac:dyDescent="0.25">
      <c r="A21" t="s">
        <v>10</v>
      </c>
      <c r="B21" t="s">
        <v>22</v>
      </c>
      <c r="C21" t="s">
        <v>38</v>
      </c>
      <c r="F21" s="2" t="s">
        <v>28</v>
      </c>
      <c r="G21" s="3">
        <v>0.4</v>
      </c>
    </row>
    <row r="22" spans="1:28" x14ac:dyDescent="0.25">
      <c r="A22" t="s">
        <v>10</v>
      </c>
      <c r="B22" t="s">
        <v>20</v>
      </c>
      <c r="C22" t="s">
        <v>38</v>
      </c>
      <c r="F22" s="2" t="s">
        <v>4</v>
      </c>
      <c r="G22" s="3">
        <v>0.55249999999999999</v>
      </c>
      <c r="N22" t="s">
        <v>44</v>
      </c>
      <c r="R22" t="s">
        <v>45</v>
      </c>
      <c r="V22" t="s">
        <v>43</v>
      </c>
      <c r="Z22" t="s">
        <v>46</v>
      </c>
    </row>
    <row r="23" spans="1:28" x14ac:dyDescent="0.25">
      <c r="A23" t="s">
        <v>10</v>
      </c>
      <c r="B23" t="s">
        <v>13</v>
      </c>
      <c r="C23" t="s">
        <v>37</v>
      </c>
      <c r="D23">
        <v>2.5</v>
      </c>
      <c r="F23" s="2" t="s">
        <v>21</v>
      </c>
      <c r="G23" s="3">
        <v>0.61</v>
      </c>
      <c r="N23" t="s">
        <v>0</v>
      </c>
      <c r="O23" t="s">
        <v>37</v>
      </c>
      <c r="P23" t="s">
        <v>38</v>
      </c>
      <c r="R23" t="s">
        <v>0</v>
      </c>
      <c r="S23" t="s">
        <v>37</v>
      </c>
      <c r="T23" t="s">
        <v>38</v>
      </c>
      <c r="V23" t="s">
        <v>0</v>
      </c>
      <c r="W23" t="s">
        <v>37</v>
      </c>
      <c r="X23" t="s">
        <v>38</v>
      </c>
      <c r="AA23" t="s">
        <v>37</v>
      </c>
      <c r="AB23" t="s">
        <v>38</v>
      </c>
    </row>
    <row r="24" spans="1:28" x14ac:dyDescent="0.25">
      <c r="A24" t="s">
        <v>10</v>
      </c>
      <c r="B24" t="s">
        <v>13</v>
      </c>
      <c r="C24" t="s">
        <v>37</v>
      </c>
      <c r="D24">
        <v>0.83</v>
      </c>
      <c r="F24" s="2" t="s">
        <v>26</v>
      </c>
      <c r="G24" s="3"/>
      <c r="N24" t="s">
        <v>14</v>
      </c>
      <c r="O24">
        <v>0.58848484848484839</v>
      </c>
      <c r="P24">
        <v>0.54500000000000004</v>
      </c>
      <c r="R24" t="s">
        <v>14</v>
      </c>
      <c r="S24">
        <v>0.55714742894117142</v>
      </c>
      <c r="T24">
        <v>0.12020815280171293</v>
      </c>
      <c r="V24" t="s">
        <v>14</v>
      </c>
      <c r="W24">
        <v>33</v>
      </c>
      <c r="X24">
        <v>2</v>
      </c>
      <c r="Z24" t="s">
        <v>14</v>
      </c>
      <c r="AA24">
        <f>S24/SQRT(W24)</f>
        <v>9.6986918451822848E-2</v>
      </c>
      <c r="AB24">
        <f>T24/SQRT(X24)</f>
        <v>8.4999999999999895E-2</v>
      </c>
    </row>
    <row r="25" spans="1:28" x14ac:dyDescent="0.25">
      <c r="A25" t="s">
        <v>10</v>
      </c>
      <c r="B25" t="s">
        <v>13</v>
      </c>
      <c r="C25" t="s">
        <v>37</v>
      </c>
      <c r="D25">
        <v>0.42</v>
      </c>
      <c r="F25" s="2" t="s">
        <v>30</v>
      </c>
      <c r="G25" s="3"/>
      <c r="N25" t="s">
        <v>18</v>
      </c>
      <c r="O25">
        <v>0.33</v>
      </c>
      <c r="R25" t="s">
        <v>18</v>
      </c>
      <c r="S25">
        <v>0.10148891565092208</v>
      </c>
      <c r="V25" t="s">
        <v>18</v>
      </c>
      <c r="W25">
        <v>3</v>
      </c>
      <c r="Z25" t="s">
        <v>18</v>
      </c>
      <c r="AA25">
        <f>S25/SQRT(W25)</f>
        <v>5.859465277082309E-2</v>
      </c>
    </row>
    <row r="26" spans="1:28" x14ac:dyDescent="0.25">
      <c r="A26" t="s">
        <v>10</v>
      </c>
      <c r="B26" t="s">
        <v>14</v>
      </c>
      <c r="C26" t="s">
        <v>37</v>
      </c>
      <c r="D26">
        <v>0.35</v>
      </c>
      <c r="F26" s="2" t="s">
        <v>20</v>
      </c>
      <c r="G26" s="3"/>
      <c r="N26" t="s">
        <v>33</v>
      </c>
      <c r="O26">
        <v>0.32</v>
      </c>
      <c r="P26">
        <v>0.33</v>
      </c>
      <c r="R26" t="s">
        <v>33</v>
      </c>
      <c r="S26">
        <v>0.12000000000000009</v>
      </c>
      <c r="T26" t="e">
        <v>#DIV/0!</v>
      </c>
      <c r="V26" t="s">
        <v>33</v>
      </c>
      <c r="W26">
        <v>3</v>
      </c>
      <c r="X26">
        <v>1</v>
      </c>
      <c r="Z26" t="s">
        <v>33</v>
      </c>
      <c r="AA26">
        <f>S26/SQRT(W26)</f>
        <v>6.9282032302755148E-2</v>
      </c>
    </row>
    <row r="27" spans="1:28" x14ac:dyDescent="0.25">
      <c r="A27" t="s">
        <v>10</v>
      </c>
      <c r="B27" t="s">
        <v>14</v>
      </c>
      <c r="C27" t="s">
        <v>37</v>
      </c>
      <c r="D27">
        <v>0.21</v>
      </c>
      <c r="F27" s="2" t="s">
        <v>42</v>
      </c>
      <c r="G27" s="3"/>
      <c r="N27" t="s">
        <v>27</v>
      </c>
      <c r="O27">
        <v>0.39200000000000002</v>
      </c>
      <c r="R27" t="s">
        <v>27</v>
      </c>
      <c r="S27">
        <v>0.31924911902775877</v>
      </c>
      <c r="V27" t="s">
        <v>27</v>
      </c>
      <c r="W27">
        <v>5</v>
      </c>
      <c r="Z27" t="s">
        <v>27</v>
      </c>
      <c r="AA27">
        <f>S27/SQRT(W27)</f>
        <v>0.14277254638059803</v>
      </c>
    </row>
    <row r="28" spans="1:28" x14ac:dyDescent="0.25">
      <c r="A28" t="s">
        <v>10</v>
      </c>
      <c r="B28" t="s">
        <v>14</v>
      </c>
      <c r="C28" t="s">
        <v>37</v>
      </c>
      <c r="D28">
        <v>0.21</v>
      </c>
      <c r="F28" s="2" t="s">
        <v>5</v>
      </c>
      <c r="G28" s="3">
        <v>1.4361741695345596</v>
      </c>
      <c r="N28" t="s">
        <v>13</v>
      </c>
      <c r="O28">
        <v>2.3408653061553695</v>
      </c>
      <c r="P28">
        <v>1.6543999999999999</v>
      </c>
      <c r="R28" t="s">
        <v>13</v>
      </c>
      <c r="S28">
        <v>1.6235184994460894</v>
      </c>
      <c r="T28">
        <v>0.91630635342844424</v>
      </c>
      <c r="V28" t="s">
        <v>13</v>
      </c>
      <c r="W28">
        <v>53</v>
      </c>
      <c r="X28">
        <v>25</v>
      </c>
      <c r="Z28" t="s">
        <v>13</v>
      </c>
      <c r="AA28">
        <f>S28/SQRT(W28)</f>
        <v>0.22300741666504423</v>
      </c>
      <c r="AB28">
        <f>T28/SQRT(X28)</f>
        <v>0.18326127068568884</v>
      </c>
    </row>
    <row r="29" spans="1:28" x14ac:dyDescent="0.25">
      <c r="A29" t="s">
        <v>10</v>
      </c>
      <c r="B29" t="s">
        <v>16</v>
      </c>
      <c r="C29" t="s">
        <v>38</v>
      </c>
      <c r="N29" t="s">
        <v>4</v>
      </c>
      <c r="O29">
        <v>0.65500000000000003</v>
      </c>
      <c r="P29">
        <v>0.51833333333333331</v>
      </c>
      <c r="R29" t="s">
        <v>4</v>
      </c>
      <c r="S29">
        <v>0.45961940777125571</v>
      </c>
      <c r="T29">
        <v>0.40602545076222346</v>
      </c>
      <c r="V29" t="s">
        <v>4</v>
      </c>
      <c r="W29">
        <v>2</v>
      </c>
      <c r="X29">
        <v>6</v>
      </c>
      <c r="Z29" t="s">
        <v>4</v>
      </c>
      <c r="AA29">
        <f>S29/SQRT(W29)</f>
        <v>0.32499999999999984</v>
      </c>
      <c r="AB29">
        <f>T29/SQRT(X29)</f>
        <v>0.16575919615849713</v>
      </c>
    </row>
    <row r="30" spans="1:28" x14ac:dyDescent="0.25">
      <c r="A30" t="s">
        <v>10</v>
      </c>
      <c r="B30" t="s">
        <v>23</v>
      </c>
      <c r="C30" t="s">
        <v>37</v>
      </c>
      <c r="N30" t="s">
        <v>21</v>
      </c>
      <c r="P30">
        <v>0.61</v>
      </c>
      <c r="R30" t="s">
        <v>21</v>
      </c>
      <c r="T30" t="e">
        <v>#DIV/0!</v>
      </c>
      <c r="V30" t="s">
        <v>21</v>
      </c>
      <c r="X30">
        <v>1</v>
      </c>
      <c r="Z30" t="s">
        <v>21</v>
      </c>
    </row>
    <row r="31" spans="1:28" x14ac:dyDescent="0.25">
      <c r="A31" t="s">
        <v>10</v>
      </c>
      <c r="B31" t="s">
        <v>13</v>
      </c>
      <c r="C31" t="s">
        <v>37</v>
      </c>
      <c r="D31">
        <v>2.0454545450000001</v>
      </c>
    </row>
    <row r="32" spans="1:28" x14ac:dyDescent="0.25">
      <c r="A32" t="s">
        <v>10</v>
      </c>
      <c r="B32" t="s">
        <v>13</v>
      </c>
      <c r="C32" t="s">
        <v>37</v>
      </c>
      <c r="D32">
        <v>1.851851852</v>
      </c>
    </row>
    <row r="33" spans="1:4" x14ac:dyDescent="0.25">
      <c r="A33" t="s">
        <v>10</v>
      </c>
      <c r="B33" t="s">
        <v>13</v>
      </c>
      <c r="C33" t="s">
        <v>37</v>
      </c>
      <c r="D33">
        <v>1.6339869279999999</v>
      </c>
    </row>
    <row r="34" spans="1:4" x14ac:dyDescent="0.25">
      <c r="A34" t="s">
        <v>10</v>
      </c>
      <c r="B34" t="s">
        <v>16</v>
      </c>
      <c r="C34" t="s">
        <v>37</v>
      </c>
    </row>
    <row r="35" spans="1:4" x14ac:dyDescent="0.25">
      <c r="A35" t="s">
        <v>10</v>
      </c>
      <c r="B35" t="s">
        <v>16</v>
      </c>
      <c r="C35" t="s">
        <v>38</v>
      </c>
    </row>
    <row r="36" spans="1:4" x14ac:dyDescent="0.25">
      <c r="A36" t="s">
        <v>10</v>
      </c>
      <c r="B36" t="s">
        <v>24</v>
      </c>
      <c r="C36" t="s">
        <v>37</v>
      </c>
    </row>
    <row r="37" spans="1:4" x14ac:dyDescent="0.25">
      <c r="A37" t="s">
        <v>10</v>
      </c>
      <c r="B37" t="s">
        <v>22</v>
      </c>
      <c r="C37" t="s">
        <v>38</v>
      </c>
    </row>
    <row r="38" spans="1:4" x14ac:dyDescent="0.25">
      <c r="A38" t="s">
        <v>10</v>
      </c>
      <c r="B38" t="s">
        <v>25</v>
      </c>
      <c r="C38" t="s">
        <v>38</v>
      </c>
    </row>
    <row r="39" spans="1:4" x14ac:dyDescent="0.25">
      <c r="A39" t="s">
        <v>10</v>
      </c>
      <c r="B39" t="s">
        <v>13</v>
      </c>
      <c r="C39" t="s">
        <v>38</v>
      </c>
      <c r="D39">
        <v>3.13</v>
      </c>
    </row>
    <row r="40" spans="1:4" x14ac:dyDescent="0.25">
      <c r="A40" t="s">
        <v>10</v>
      </c>
      <c r="B40" t="s">
        <v>13</v>
      </c>
      <c r="C40" t="s">
        <v>37</v>
      </c>
      <c r="D40">
        <v>2.6</v>
      </c>
    </row>
    <row r="41" spans="1:4" x14ac:dyDescent="0.25">
      <c r="A41" t="s">
        <v>10</v>
      </c>
      <c r="B41" t="s">
        <v>13</v>
      </c>
      <c r="C41" t="s">
        <v>37</v>
      </c>
      <c r="D41">
        <v>1.1200000000000001</v>
      </c>
    </row>
    <row r="42" spans="1:4" x14ac:dyDescent="0.25">
      <c r="A42" t="s">
        <v>10</v>
      </c>
      <c r="B42" t="s">
        <v>14</v>
      </c>
      <c r="C42" t="s">
        <v>37</v>
      </c>
      <c r="D42">
        <v>0.87</v>
      </c>
    </row>
    <row r="43" spans="1:4" x14ac:dyDescent="0.25">
      <c r="A43" t="s">
        <v>10</v>
      </c>
      <c r="B43" t="s">
        <v>14</v>
      </c>
      <c r="C43" t="s">
        <v>37</v>
      </c>
      <c r="D43">
        <v>0.21</v>
      </c>
    </row>
    <row r="44" spans="1:4" x14ac:dyDescent="0.25">
      <c r="A44" t="s">
        <v>10</v>
      </c>
      <c r="B44" t="s">
        <v>13</v>
      </c>
      <c r="C44" t="s">
        <v>37</v>
      </c>
      <c r="D44">
        <v>7.71</v>
      </c>
    </row>
    <row r="45" spans="1:4" x14ac:dyDescent="0.25">
      <c r="A45" t="s">
        <v>10</v>
      </c>
      <c r="B45" t="s">
        <v>13</v>
      </c>
      <c r="C45" t="s">
        <v>37</v>
      </c>
      <c r="D45">
        <v>4.1900000000000004</v>
      </c>
    </row>
    <row r="46" spans="1:4" x14ac:dyDescent="0.25">
      <c r="A46" t="s">
        <v>10</v>
      </c>
      <c r="B46" t="s">
        <v>14</v>
      </c>
      <c r="C46" t="s">
        <v>37</v>
      </c>
      <c r="D46">
        <v>0.49</v>
      </c>
    </row>
    <row r="47" spans="1:4" x14ac:dyDescent="0.25">
      <c r="A47" t="s">
        <v>10</v>
      </c>
      <c r="B47" t="s">
        <v>14</v>
      </c>
      <c r="C47" t="s">
        <v>37</v>
      </c>
      <c r="D47">
        <v>0.42</v>
      </c>
    </row>
    <row r="48" spans="1:4" x14ac:dyDescent="0.25">
      <c r="A48" t="s">
        <v>10</v>
      </c>
      <c r="B48" t="s">
        <v>13</v>
      </c>
      <c r="C48" t="s">
        <v>38</v>
      </c>
      <c r="D48">
        <v>4.3499999999999996</v>
      </c>
    </row>
    <row r="49" spans="1:4" x14ac:dyDescent="0.25">
      <c r="A49" t="s">
        <v>10</v>
      </c>
      <c r="B49" t="s">
        <v>13</v>
      </c>
      <c r="C49" t="s">
        <v>37</v>
      </c>
      <c r="D49">
        <v>1.88</v>
      </c>
    </row>
    <row r="50" spans="1:4" x14ac:dyDescent="0.25">
      <c r="A50" t="s">
        <v>10</v>
      </c>
      <c r="B50" t="s">
        <v>14</v>
      </c>
      <c r="C50" t="s">
        <v>37</v>
      </c>
      <c r="D50">
        <v>0.6</v>
      </c>
    </row>
    <row r="51" spans="1:4" x14ac:dyDescent="0.25">
      <c r="A51" t="s">
        <v>10</v>
      </c>
      <c r="B51" t="s">
        <v>13</v>
      </c>
      <c r="C51" t="s">
        <v>37</v>
      </c>
      <c r="D51">
        <v>0.56999999999999995</v>
      </c>
    </row>
    <row r="52" spans="1:4" x14ac:dyDescent="0.25">
      <c r="A52" t="s">
        <v>10</v>
      </c>
      <c r="B52" t="s">
        <v>26</v>
      </c>
      <c r="C52" t="s">
        <v>37</v>
      </c>
    </row>
    <row r="53" spans="1:4" x14ac:dyDescent="0.25">
      <c r="A53" t="s">
        <v>10</v>
      </c>
      <c r="B53" t="s">
        <v>13</v>
      </c>
      <c r="C53" t="s">
        <v>38</v>
      </c>
      <c r="D53">
        <v>2.5</v>
      </c>
    </row>
    <row r="54" spans="1:4" x14ac:dyDescent="0.25">
      <c r="A54" t="s">
        <v>10</v>
      </c>
      <c r="B54" t="s">
        <v>13</v>
      </c>
      <c r="C54" t="s">
        <v>37</v>
      </c>
      <c r="D54">
        <v>1.51</v>
      </c>
    </row>
    <row r="55" spans="1:4" x14ac:dyDescent="0.25">
      <c r="A55" t="s">
        <v>10</v>
      </c>
      <c r="B55" t="s">
        <v>16</v>
      </c>
      <c r="C55" t="s">
        <v>37</v>
      </c>
    </row>
    <row r="56" spans="1:4" x14ac:dyDescent="0.25">
      <c r="A56" t="s">
        <v>10</v>
      </c>
      <c r="B56" t="s">
        <v>24</v>
      </c>
      <c r="C56" t="s">
        <v>38</v>
      </c>
    </row>
    <row r="57" spans="1:4" x14ac:dyDescent="0.25">
      <c r="A57" t="s">
        <v>10</v>
      </c>
      <c r="B57" t="s">
        <v>13</v>
      </c>
      <c r="C57" t="s">
        <v>37</v>
      </c>
      <c r="D57">
        <v>1.24</v>
      </c>
    </row>
    <row r="58" spans="1:4" x14ac:dyDescent="0.25">
      <c r="A58" t="s">
        <v>10</v>
      </c>
      <c r="B58" t="s">
        <v>13</v>
      </c>
      <c r="C58" t="s">
        <v>37</v>
      </c>
      <c r="D58">
        <v>1.08</v>
      </c>
    </row>
    <row r="59" spans="1:4" x14ac:dyDescent="0.25">
      <c r="A59" t="s">
        <v>10</v>
      </c>
      <c r="B59" t="s">
        <v>14</v>
      </c>
      <c r="C59" t="s">
        <v>37</v>
      </c>
      <c r="D59">
        <v>1.03</v>
      </c>
    </row>
    <row r="60" spans="1:4" x14ac:dyDescent="0.25">
      <c r="A60" t="s">
        <v>10</v>
      </c>
      <c r="B60" t="s">
        <v>13</v>
      </c>
      <c r="C60" t="s">
        <v>37</v>
      </c>
      <c r="D60">
        <v>1.03</v>
      </c>
    </row>
    <row r="61" spans="1:4" x14ac:dyDescent="0.25">
      <c r="A61" t="s">
        <v>10</v>
      </c>
      <c r="B61" t="s">
        <v>14</v>
      </c>
      <c r="C61" t="s">
        <v>37</v>
      </c>
      <c r="D61">
        <v>0.86</v>
      </c>
    </row>
    <row r="62" spans="1:4" x14ac:dyDescent="0.25">
      <c r="A62" t="s">
        <v>10</v>
      </c>
      <c r="B62" t="s">
        <v>14</v>
      </c>
      <c r="C62" t="s">
        <v>37</v>
      </c>
      <c r="D62">
        <v>0.75</v>
      </c>
    </row>
    <row r="63" spans="1:4" x14ac:dyDescent="0.25">
      <c r="A63" t="s">
        <v>10</v>
      </c>
      <c r="B63" t="s">
        <v>4</v>
      </c>
      <c r="C63" t="s">
        <v>38</v>
      </c>
      <c r="D63">
        <v>0.25</v>
      </c>
    </row>
    <row r="64" spans="1:4" x14ac:dyDescent="0.25">
      <c r="A64" t="s">
        <v>10</v>
      </c>
      <c r="B64" t="s">
        <v>13</v>
      </c>
      <c r="C64" t="s">
        <v>37</v>
      </c>
      <c r="D64">
        <v>2.52</v>
      </c>
    </row>
    <row r="65" spans="1:4" x14ac:dyDescent="0.25">
      <c r="A65" t="s">
        <v>10</v>
      </c>
      <c r="B65" t="s">
        <v>13</v>
      </c>
      <c r="C65" t="s">
        <v>38</v>
      </c>
      <c r="D65">
        <v>2.4300000000000002</v>
      </c>
    </row>
    <row r="66" spans="1:4" x14ac:dyDescent="0.25">
      <c r="A66" t="s">
        <v>10</v>
      </c>
      <c r="B66" t="s">
        <v>13</v>
      </c>
      <c r="C66" t="s">
        <v>37</v>
      </c>
      <c r="D66">
        <v>1.51</v>
      </c>
    </row>
    <row r="67" spans="1:4" x14ac:dyDescent="0.25">
      <c r="A67" t="s">
        <v>10</v>
      </c>
      <c r="B67" t="s">
        <v>14</v>
      </c>
      <c r="C67" t="s">
        <v>37</v>
      </c>
      <c r="D67">
        <v>0.74</v>
      </c>
    </row>
    <row r="68" spans="1:4" x14ac:dyDescent="0.25">
      <c r="A68" t="s">
        <v>10</v>
      </c>
      <c r="B68" t="s">
        <v>14</v>
      </c>
      <c r="C68" t="s">
        <v>38</v>
      </c>
      <c r="D68">
        <v>0.63</v>
      </c>
    </row>
    <row r="69" spans="1:4" x14ac:dyDescent="0.25">
      <c r="A69" t="s">
        <v>10</v>
      </c>
      <c r="B69" t="s">
        <v>18</v>
      </c>
      <c r="C69" t="s">
        <v>37</v>
      </c>
      <c r="D69">
        <v>0.42</v>
      </c>
    </row>
    <row r="70" spans="1:4" x14ac:dyDescent="0.25">
      <c r="A70" t="s">
        <v>10</v>
      </c>
      <c r="B70" t="s">
        <v>4</v>
      </c>
      <c r="C70" t="s">
        <v>37</v>
      </c>
      <c r="D70">
        <v>0.33</v>
      </c>
    </row>
    <row r="71" spans="1:4" x14ac:dyDescent="0.25">
      <c r="A71" t="s">
        <v>10</v>
      </c>
      <c r="B71" t="s">
        <v>27</v>
      </c>
      <c r="C71" t="s">
        <v>37</v>
      </c>
      <c r="D71">
        <v>0.22</v>
      </c>
    </row>
    <row r="72" spans="1:4" x14ac:dyDescent="0.25">
      <c r="A72" t="s">
        <v>10</v>
      </c>
      <c r="B72" t="s">
        <v>13</v>
      </c>
      <c r="C72" t="s">
        <v>37</v>
      </c>
      <c r="D72">
        <v>1.32</v>
      </c>
    </row>
    <row r="73" spans="1:4" x14ac:dyDescent="0.25">
      <c r="A73" t="s">
        <v>10</v>
      </c>
      <c r="B73" t="s">
        <v>14</v>
      </c>
      <c r="C73" t="s">
        <v>37</v>
      </c>
      <c r="D73">
        <v>0.5</v>
      </c>
    </row>
    <row r="74" spans="1:4" x14ac:dyDescent="0.25">
      <c r="A74" t="s">
        <v>10</v>
      </c>
      <c r="B74" t="s">
        <v>28</v>
      </c>
      <c r="C74" t="s">
        <v>38</v>
      </c>
      <c r="D74">
        <v>0.4</v>
      </c>
    </row>
    <row r="75" spans="1:4" x14ac:dyDescent="0.25">
      <c r="A75" t="s">
        <v>10</v>
      </c>
      <c r="B75" t="s">
        <v>29</v>
      </c>
      <c r="C75" t="s">
        <v>38</v>
      </c>
    </row>
    <row r="76" spans="1:4" x14ac:dyDescent="0.25">
      <c r="A76" t="s">
        <v>10</v>
      </c>
      <c r="B76" t="s">
        <v>13</v>
      </c>
      <c r="C76" t="s">
        <v>37</v>
      </c>
      <c r="D76">
        <v>2.58</v>
      </c>
    </row>
    <row r="77" spans="1:4" x14ac:dyDescent="0.25">
      <c r="A77" t="s">
        <v>10</v>
      </c>
      <c r="B77" t="s">
        <v>13</v>
      </c>
      <c r="C77" t="s">
        <v>38</v>
      </c>
      <c r="D77">
        <v>2.5299999999999998</v>
      </c>
    </row>
    <row r="78" spans="1:4" x14ac:dyDescent="0.25">
      <c r="A78" t="s">
        <v>10</v>
      </c>
      <c r="B78" t="s">
        <v>13</v>
      </c>
      <c r="C78" t="s">
        <v>37</v>
      </c>
      <c r="D78">
        <v>1.94</v>
      </c>
    </row>
    <row r="79" spans="1:4" x14ac:dyDescent="0.25">
      <c r="A79" t="s">
        <v>10</v>
      </c>
      <c r="B79" t="s">
        <v>13</v>
      </c>
      <c r="C79" t="s">
        <v>38</v>
      </c>
      <c r="D79">
        <v>1.53</v>
      </c>
    </row>
    <row r="80" spans="1:4" x14ac:dyDescent="0.25">
      <c r="A80" t="s">
        <v>10</v>
      </c>
      <c r="B80" t="s">
        <v>14</v>
      </c>
      <c r="C80" t="s">
        <v>37</v>
      </c>
      <c r="D80">
        <v>0.74</v>
      </c>
    </row>
    <row r="81" spans="1:4" x14ac:dyDescent="0.25">
      <c r="A81" t="s">
        <v>10</v>
      </c>
      <c r="B81" t="s">
        <v>18</v>
      </c>
      <c r="C81" t="s">
        <v>37</v>
      </c>
      <c r="D81">
        <v>0.35</v>
      </c>
    </row>
    <row r="82" spans="1:4" x14ac:dyDescent="0.25">
      <c r="A82" t="s">
        <v>10</v>
      </c>
      <c r="B82" t="s">
        <v>13</v>
      </c>
      <c r="C82" t="s">
        <v>37</v>
      </c>
      <c r="D82">
        <v>1.45</v>
      </c>
    </row>
    <row r="83" spans="1:4" x14ac:dyDescent="0.25">
      <c r="A83" t="s">
        <v>10</v>
      </c>
      <c r="B83" t="s">
        <v>13</v>
      </c>
      <c r="C83" t="s">
        <v>38</v>
      </c>
      <c r="D83">
        <v>1.03</v>
      </c>
    </row>
    <row r="84" spans="1:4" x14ac:dyDescent="0.25">
      <c r="A84" t="s">
        <v>10</v>
      </c>
      <c r="B84" t="s">
        <v>14</v>
      </c>
      <c r="C84" t="s">
        <v>37</v>
      </c>
      <c r="D84">
        <v>0.35</v>
      </c>
    </row>
    <row r="85" spans="1:4" x14ac:dyDescent="0.25">
      <c r="A85" t="s">
        <v>10</v>
      </c>
      <c r="B85" t="s">
        <v>17</v>
      </c>
      <c r="C85" t="s">
        <v>39</v>
      </c>
    </row>
    <row r="86" spans="1:4" x14ac:dyDescent="0.25">
      <c r="A86" t="s">
        <v>10</v>
      </c>
      <c r="B86" t="s">
        <v>22</v>
      </c>
      <c r="C86" t="s">
        <v>38</v>
      </c>
    </row>
    <row r="87" spans="1:4" x14ac:dyDescent="0.25">
      <c r="A87" t="s">
        <v>10</v>
      </c>
      <c r="B87" t="s">
        <v>30</v>
      </c>
      <c r="C87" t="s">
        <v>38</v>
      </c>
    </row>
    <row r="88" spans="1:4" x14ac:dyDescent="0.25">
      <c r="A88" t="s">
        <v>10</v>
      </c>
      <c r="B88" t="s">
        <v>31</v>
      </c>
      <c r="C88" t="s">
        <v>37</v>
      </c>
    </row>
    <row r="89" spans="1:4" x14ac:dyDescent="0.25">
      <c r="A89" t="s">
        <v>10</v>
      </c>
      <c r="B89" t="s">
        <v>16</v>
      </c>
      <c r="C89" t="s">
        <v>37</v>
      </c>
    </row>
    <row r="90" spans="1:4" x14ac:dyDescent="0.25">
      <c r="A90" t="s">
        <v>10</v>
      </c>
      <c r="B90" t="s">
        <v>14</v>
      </c>
      <c r="C90" t="s">
        <v>37</v>
      </c>
      <c r="D90">
        <v>3.33</v>
      </c>
    </row>
    <row r="91" spans="1:4" x14ac:dyDescent="0.25">
      <c r="A91" t="s">
        <v>10</v>
      </c>
      <c r="B91" t="s">
        <v>13</v>
      </c>
      <c r="C91" t="s">
        <v>37</v>
      </c>
      <c r="D91">
        <v>1.88</v>
      </c>
    </row>
    <row r="92" spans="1:4" x14ac:dyDescent="0.25">
      <c r="A92" t="s">
        <v>10</v>
      </c>
      <c r="B92" t="s">
        <v>13</v>
      </c>
      <c r="C92" t="s">
        <v>37</v>
      </c>
      <c r="D92">
        <v>1.5</v>
      </c>
    </row>
    <row r="93" spans="1:4" x14ac:dyDescent="0.25">
      <c r="A93" t="s">
        <v>10</v>
      </c>
      <c r="B93" t="s">
        <v>13</v>
      </c>
      <c r="C93" t="s">
        <v>37</v>
      </c>
      <c r="D93">
        <v>1.2345679012345678</v>
      </c>
    </row>
    <row r="94" spans="1:4" x14ac:dyDescent="0.25">
      <c r="A94" t="s">
        <v>10</v>
      </c>
      <c r="B94" t="s">
        <v>14</v>
      </c>
      <c r="C94" t="s">
        <v>37</v>
      </c>
      <c r="D94">
        <v>0.5</v>
      </c>
    </row>
    <row r="95" spans="1:4" x14ac:dyDescent="0.25">
      <c r="A95" t="s">
        <v>10</v>
      </c>
      <c r="B95" t="s">
        <v>14</v>
      </c>
      <c r="C95" t="s">
        <v>37</v>
      </c>
      <c r="D95">
        <v>0.4</v>
      </c>
    </row>
    <row r="96" spans="1:4" x14ac:dyDescent="0.25">
      <c r="A96" t="s">
        <v>10</v>
      </c>
      <c r="B96" t="s">
        <v>13</v>
      </c>
      <c r="C96" t="s">
        <v>37</v>
      </c>
      <c r="D96">
        <v>7.89</v>
      </c>
    </row>
    <row r="97" spans="1:4" x14ac:dyDescent="0.25">
      <c r="A97" t="s">
        <v>10</v>
      </c>
      <c r="B97" t="s">
        <v>13</v>
      </c>
      <c r="C97" t="s">
        <v>37</v>
      </c>
      <c r="D97">
        <v>2.87</v>
      </c>
    </row>
    <row r="98" spans="1:4" x14ac:dyDescent="0.25">
      <c r="A98" t="s">
        <v>10</v>
      </c>
      <c r="B98" t="s">
        <v>13</v>
      </c>
      <c r="C98" t="s">
        <v>37</v>
      </c>
      <c r="D98">
        <v>2.65</v>
      </c>
    </row>
    <row r="99" spans="1:4" x14ac:dyDescent="0.25">
      <c r="A99" t="s">
        <v>10</v>
      </c>
      <c r="B99" t="s">
        <v>14</v>
      </c>
      <c r="C99" t="s">
        <v>37</v>
      </c>
      <c r="D99">
        <v>1.32</v>
      </c>
    </row>
    <row r="100" spans="1:4" x14ac:dyDescent="0.25">
      <c r="A100" t="s">
        <v>10</v>
      </c>
      <c r="B100" t="s">
        <v>4</v>
      </c>
      <c r="C100" t="s">
        <v>37</v>
      </c>
      <c r="D100">
        <v>0.98</v>
      </c>
    </row>
    <row r="101" spans="1:4" x14ac:dyDescent="0.25">
      <c r="A101" t="s">
        <v>10</v>
      </c>
      <c r="B101" t="s">
        <v>14</v>
      </c>
      <c r="C101" t="s">
        <v>37</v>
      </c>
      <c r="D101">
        <v>0.56000000000000005</v>
      </c>
    </row>
    <row r="102" spans="1:4" x14ac:dyDescent="0.25">
      <c r="A102" t="s">
        <v>10</v>
      </c>
      <c r="B102" t="s">
        <v>16</v>
      </c>
      <c r="C102" t="s">
        <v>37</v>
      </c>
    </row>
    <row r="103" spans="1:4" x14ac:dyDescent="0.25">
      <c r="A103" t="s">
        <v>11</v>
      </c>
      <c r="B103" t="s">
        <v>13</v>
      </c>
      <c r="C103" t="s">
        <v>37</v>
      </c>
      <c r="D103">
        <v>2.37</v>
      </c>
    </row>
    <row r="104" spans="1:4" x14ac:dyDescent="0.25">
      <c r="A104" t="s">
        <v>11</v>
      </c>
      <c r="B104" t="s">
        <v>13</v>
      </c>
      <c r="C104" t="s">
        <v>37</v>
      </c>
      <c r="D104">
        <v>2.19</v>
      </c>
    </row>
    <row r="105" spans="1:4" x14ac:dyDescent="0.25">
      <c r="A105" t="s">
        <v>11</v>
      </c>
      <c r="B105" t="s">
        <v>32</v>
      </c>
      <c r="C105" t="s">
        <v>37</v>
      </c>
      <c r="D105">
        <v>0.88</v>
      </c>
    </row>
    <row r="106" spans="1:4" x14ac:dyDescent="0.25">
      <c r="A106" t="s">
        <v>11</v>
      </c>
      <c r="B106" t="s">
        <v>13</v>
      </c>
      <c r="C106" t="s">
        <v>38</v>
      </c>
      <c r="D106">
        <v>0.69</v>
      </c>
    </row>
    <row r="107" spans="1:4" x14ac:dyDescent="0.25">
      <c r="A107" t="s">
        <v>11</v>
      </c>
      <c r="B107" t="s">
        <v>14</v>
      </c>
      <c r="C107" t="s">
        <v>37</v>
      </c>
      <c r="D107">
        <v>0.39</v>
      </c>
    </row>
    <row r="108" spans="1:4" x14ac:dyDescent="0.25">
      <c r="A108" t="s">
        <v>11</v>
      </c>
      <c r="B108" t="s">
        <v>21</v>
      </c>
      <c r="C108" t="s">
        <v>38</v>
      </c>
    </row>
    <row r="109" spans="1:4" x14ac:dyDescent="0.25">
      <c r="A109" t="s">
        <v>11</v>
      </c>
      <c r="B109" t="s">
        <v>16</v>
      </c>
      <c r="C109" t="s">
        <v>38</v>
      </c>
    </row>
    <row r="110" spans="1:4" x14ac:dyDescent="0.25">
      <c r="A110" t="s">
        <v>11</v>
      </c>
      <c r="B110" t="s">
        <v>13</v>
      </c>
      <c r="C110" t="s">
        <v>37</v>
      </c>
      <c r="D110">
        <v>1.78</v>
      </c>
    </row>
    <row r="111" spans="1:4" x14ac:dyDescent="0.25">
      <c r="A111" t="s">
        <v>11</v>
      </c>
      <c r="B111" t="s">
        <v>33</v>
      </c>
      <c r="C111" t="s">
        <v>37</v>
      </c>
      <c r="D111">
        <v>0.32</v>
      </c>
    </row>
    <row r="112" spans="1:4" x14ac:dyDescent="0.25">
      <c r="A112" t="s">
        <v>11</v>
      </c>
      <c r="B112" t="s">
        <v>13</v>
      </c>
      <c r="C112" t="s">
        <v>38</v>
      </c>
      <c r="D112">
        <v>1.9</v>
      </c>
    </row>
    <row r="113" spans="1:4" x14ac:dyDescent="0.25">
      <c r="A113" t="s">
        <v>11</v>
      </c>
      <c r="B113" t="s">
        <v>13</v>
      </c>
      <c r="C113" t="s">
        <v>38</v>
      </c>
      <c r="D113">
        <v>1.07</v>
      </c>
    </row>
    <row r="114" spans="1:4" x14ac:dyDescent="0.25">
      <c r="A114" t="s">
        <v>11</v>
      </c>
      <c r="B114" t="s">
        <v>13</v>
      </c>
      <c r="C114" t="s">
        <v>37</v>
      </c>
      <c r="D114">
        <v>0.8</v>
      </c>
    </row>
    <row r="115" spans="1:4" x14ac:dyDescent="0.25">
      <c r="A115" t="s">
        <v>11</v>
      </c>
      <c r="B115" t="s">
        <v>21</v>
      </c>
      <c r="C115" t="s">
        <v>38</v>
      </c>
      <c r="D115">
        <v>0.61</v>
      </c>
    </row>
    <row r="116" spans="1:4" x14ac:dyDescent="0.25">
      <c r="A116" t="s">
        <v>11</v>
      </c>
      <c r="B116" t="s">
        <v>13</v>
      </c>
      <c r="C116" t="s">
        <v>38</v>
      </c>
      <c r="D116">
        <v>0.57999999999999996</v>
      </c>
    </row>
    <row r="117" spans="1:4" x14ac:dyDescent="0.25">
      <c r="A117" t="s">
        <v>11</v>
      </c>
      <c r="B117" t="s">
        <v>14</v>
      </c>
      <c r="C117" t="s">
        <v>37</v>
      </c>
      <c r="D117">
        <v>0.3</v>
      </c>
    </row>
    <row r="118" spans="1:4" x14ac:dyDescent="0.25">
      <c r="A118" t="s">
        <v>11</v>
      </c>
      <c r="B118" t="s">
        <v>13</v>
      </c>
      <c r="C118" t="s">
        <v>38</v>
      </c>
      <c r="D118">
        <v>1.18</v>
      </c>
    </row>
    <row r="119" spans="1:4" x14ac:dyDescent="0.25">
      <c r="A119" t="s">
        <v>11</v>
      </c>
      <c r="B119" t="s">
        <v>13</v>
      </c>
      <c r="C119" t="s">
        <v>38</v>
      </c>
      <c r="D119">
        <v>1.1299999999999999</v>
      </c>
    </row>
    <row r="120" spans="1:4" x14ac:dyDescent="0.25">
      <c r="A120" t="s">
        <v>11</v>
      </c>
      <c r="B120" t="s">
        <v>26</v>
      </c>
      <c r="C120" t="s">
        <v>38</v>
      </c>
    </row>
    <row r="121" spans="1:4" x14ac:dyDescent="0.25">
      <c r="A121" t="s">
        <v>11</v>
      </c>
      <c r="B121" t="s">
        <v>13</v>
      </c>
      <c r="C121" t="s">
        <v>38</v>
      </c>
      <c r="D121">
        <v>1.75</v>
      </c>
    </row>
    <row r="122" spans="1:4" x14ac:dyDescent="0.25">
      <c r="A122" t="s">
        <v>11</v>
      </c>
      <c r="B122" t="s">
        <v>13</v>
      </c>
      <c r="C122" t="s">
        <v>37</v>
      </c>
      <c r="D122">
        <v>1.21</v>
      </c>
    </row>
    <row r="123" spans="1:4" x14ac:dyDescent="0.25">
      <c r="A123" t="s">
        <v>11</v>
      </c>
      <c r="B123" t="s">
        <v>13</v>
      </c>
      <c r="C123" t="s">
        <v>38</v>
      </c>
      <c r="D123">
        <v>1.02</v>
      </c>
    </row>
    <row r="124" spans="1:4" x14ac:dyDescent="0.25">
      <c r="A124" t="s">
        <v>11</v>
      </c>
      <c r="B124" t="s">
        <v>14</v>
      </c>
      <c r="C124" t="s">
        <v>37</v>
      </c>
      <c r="D124">
        <v>0.33</v>
      </c>
    </row>
    <row r="125" spans="1:4" x14ac:dyDescent="0.25">
      <c r="A125" t="s">
        <v>11</v>
      </c>
      <c r="B125" t="s">
        <v>15</v>
      </c>
      <c r="C125" t="s">
        <v>39</v>
      </c>
    </row>
    <row r="126" spans="1:4" x14ac:dyDescent="0.25">
      <c r="A126" t="s">
        <v>11</v>
      </c>
      <c r="B126" t="s">
        <v>34</v>
      </c>
      <c r="C126" t="s">
        <v>37</v>
      </c>
    </row>
    <row r="127" spans="1:4" x14ac:dyDescent="0.25">
      <c r="A127" t="s">
        <v>11</v>
      </c>
      <c r="B127" t="s">
        <v>26</v>
      </c>
      <c r="C127" t="s">
        <v>37</v>
      </c>
    </row>
    <row r="128" spans="1:4" x14ac:dyDescent="0.25">
      <c r="A128" t="s">
        <v>11</v>
      </c>
      <c r="B128" t="s">
        <v>34</v>
      </c>
      <c r="C128" t="s">
        <v>40</v>
      </c>
    </row>
    <row r="129" spans="1:4" x14ac:dyDescent="0.25">
      <c r="A129" t="s">
        <v>11</v>
      </c>
      <c r="B129" t="s">
        <v>21</v>
      </c>
      <c r="C129" t="s">
        <v>38</v>
      </c>
    </row>
    <row r="130" spans="1:4" x14ac:dyDescent="0.25">
      <c r="A130" t="s">
        <v>11</v>
      </c>
      <c r="B130" t="s">
        <v>15</v>
      </c>
      <c r="C130" t="s">
        <v>39</v>
      </c>
    </row>
    <row r="131" spans="1:4" x14ac:dyDescent="0.25">
      <c r="A131" t="s">
        <v>11</v>
      </c>
      <c r="B131" t="s">
        <v>13</v>
      </c>
      <c r="C131" t="s">
        <v>37</v>
      </c>
      <c r="D131">
        <v>2.9</v>
      </c>
    </row>
    <row r="132" spans="1:4" x14ac:dyDescent="0.25">
      <c r="A132" t="s">
        <v>11</v>
      </c>
      <c r="B132" t="s">
        <v>4</v>
      </c>
      <c r="C132" t="s">
        <v>38</v>
      </c>
      <c r="D132">
        <v>0.74</v>
      </c>
    </row>
    <row r="133" spans="1:4" x14ac:dyDescent="0.25">
      <c r="A133" t="s">
        <v>11</v>
      </c>
      <c r="B133" t="s">
        <v>4</v>
      </c>
      <c r="C133" t="s">
        <v>38</v>
      </c>
      <c r="D133">
        <v>0.3</v>
      </c>
    </row>
    <row r="134" spans="1:4" x14ac:dyDescent="0.25">
      <c r="A134" t="s">
        <v>11</v>
      </c>
      <c r="B134" t="s">
        <v>14</v>
      </c>
      <c r="C134" t="s">
        <v>37</v>
      </c>
      <c r="D134">
        <v>0.08</v>
      </c>
    </row>
    <row r="135" spans="1:4" x14ac:dyDescent="0.25">
      <c r="A135" t="s">
        <v>11</v>
      </c>
      <c r="B135" t="s">
        <v>13</v>
      </c>
      <c r="C135" t="s">
        <v>37</v>
      </c>
      <c r="D135">
        <v>1.76</v>
      </c>
    </row>
    <row r="136" spans="1:4" x14ac:dyDescent="0.25">
      <c r="A136" t="s">
        <v>11</v>
      </c>
      <c r="B136" t="s">
        <v>13</v>
      </c>
      <c r="C136" t="s">
        <v>38</v>
      </c>
      <c r="D136">
        <v>0.54</v>
      </c>
    </row>
    <row r="137" spans="1:4" x14ac:dyDescent="0.25">
      <c r="A137" t="s">
        <v>11</v>
      </c>
      <c r="B137" t="s">
        <v>14</v>
      </c>
      <c r="C137" t="s">
        <v>38</v>
      </c>
      <c r="D137">
        <v>0.46</v>
      </c>
    </row>
    <row r="138" spans="1:4" x14ac:dyDescent="0.25">
      <c r="A138" t="s">
        <v>11</v>
      </c>
      <c r="B138" t="s">
        <v>33</v>
      </c>
      <c r="C138" t="s">
        <v>38</v>
      </c>
      <c r="D138">
        <v>0.33</v>
      </c>
    </row>
    <row r="139" spans="1:4" x14ac:dyDescent="0.25">
      <c r="A139" t="s">
        <v>11</v>
      </c>
      <c r="B139" t="s">
        <v>21</v>
      </c>
      <c r="C139" t="s">
        <v>38</v>
      </c>
    </row>
    <row r="140" spans="1:4" x14ac:dyDescent="0.25">
      <c r="A140" t="s">
        <v>11</v>
      </c>
      <c r="B140" t="s">
        <v>16</v>
      </c>
      <c r="C140" t="s">
        <v>37</v>
      </c>
    </row>
    <row r="141" spans="1:4" x14ac:dyDescent="0.25">
      <c r="A141" t="s">
        <v>11</v>
      </c>
      <c r="B141" t="s">
        <v>26</v>
      </c>
      <c r="C141" t="s">
        <v>38</v>
      </c>
    </row>
    <row r="142" spans="1:4" x14ac:dyDescent="0.25">
      <c r="A142" t="s">
        <v>11</v>
      </c>
      <c r="B142" t="s">
        <v>13</v>
      </c>
      <c r="C142" t="s">
        <v>38</v>
      </c>
      <c r="D142">
        <v>0.77</v>
      </c>
    </row>
    <row r="143" spans="1:4" x14ac:dyDescent="0.25">
      <c r="A143" t="s">
        <v>11</v>
      </c>
      <c r="B143" t="s">
        <v>21</v>
      </c>
      <c r="C143" t="s">
        <v>38</v>
      </c>
    </row>
    <row r="144" spans="1:4" x14ac:dyDescent="0.25">
      <c r="A144" t="s">
        <v>11</v>
      </c>
      <c r="B144" t="s">
        <v>13</v>
      </c>
      <c r="C144" t="s">
        <v>38</v>
      </c>
      <c r="D144">
        <v>2.12</v>
      </c>
    </row>
    <row r="145" spans="1:4" x14ac:dyDescent="0.25">
      <c r="A145" t="s">
        <v>11</v>
      </c>
      <c r="B145" t="s">
        <v>14</v>
      </c>
      <c r="C145" t="s">
        <v>37</v>
      </c>
      <c r="D145">
        <v>0.28999999999999998</v>
      </c>
    </row>
    <row r="146" spans="1:4" x14ac:dyDescent="0.25">
      <c r="A146" t="s">
        <v>11</v>
      </c>
      <c r="B146" t="s">
        <v>13</v>
      </c>
      <c r="C146" t="s">
        <v>37</v>
      </c>
      <c r="D146">
        <v>5.87</v>
      </c>
    </row>
    <row r="147" spans="1:4" x14ac:dyDescent="0.25">
      <c r="A147" t="s">
        <v>11</v>
      </c>
      <c r="B147" t="s">
        <v>13</v>
      </c>
      <c r="C147" t="s">
        <v>37</v>
      </c>
      <c r="D147">
        <v>2.8</v>
      </c>
    </row>
    <row r="148" spans="1:4" x14ac:dyDescent="0.25">
      <c r="A148" t="s">
        <v>11</v>
      </c>
      <c r="B148" t="s">
        <v>13</v>
      </c>
      <c r="C148" t="s">
        <v>38</v>
      </c>
      <c r="D148">
        <v>1.71</v>
      </c>
    </row>
    <row r="149" spans="1:4" x14ac:dyDescent="0.25">
      <c r="A149" t="s">
        <v>11</v>
      </c>
      <c r="B149" t="s">
        <v>14</v>
      </c>
      <c r="C149" t="s">
        <v>37</v>
      </c>
      <c r="D149">
        <v>0.61</v>
      </c>
    </row>
    <row r="150" spans="1:4" x14ac:dyDescent="0.25">
      <c r="A150" t="s">
        <v>11</v>
      </c>
      <c r="B150" t="s">
        <v>14</v>
      </c>
      <c r="C150" t="s">
        <v>37</v>
      </c>
      <c r="D150">
        <v>0.44</v>
      </c>
    </row>
    <row r="151" spans="1:4" x14ac:dyDescent="0.25">
      <c r="A151" t="s">
        <v>11</v>
      </c>
      <c r="B151" t="s">
        <v>27</v>
      </c>
      <c r="C151" t="s">
        <v>37</v>
      </c>
      <c r="D151">
        <v>0.22</v>
      </c>
    </row>
    <row r="152" spans="1:4" x14ac:dyDescent="0.25">
      <c r="A152" t="s">
        <v>11</v>
      </c>
      <c r="B152" t="s">
        <v>24</v>
      </c>
      <c r="C152" t="s">
        <v>38</v>
      </c>
    </row>
    <row r="153" spans="1:4" x14ac:dyDescent="0.25">
      <c r="A153" t="s">
        <v>11</v>
      </c>
      <c r="B153" t="s">
        <v>13</v>
      </c>
      <c r="C153" t="s">
        <v>37</v>
      </c>
      <c r="D153">
        <v>4.2</v>
      </c>
    </row>
    <row r="154" spans="1:4" x14ac:dyDescent="0.25">
      <c r="A154" t="s">
        <v>11</v>
      </c>
      <c r="B154" t="s">
        <v>13</v>
      </c>
      <c r="C154" t="s">
        <v>38</v>
      </c>
      <c r="D154">
        <v>2.56</v>
      </c>
    </row>
    <row r="155" spans="1:4" x14ac:dyDescent="0.25">
      <c r="A155" t="s">
        <v>11</v>
      </c>
      <c r="B155" t="s">
        <v>13</v>
      </c>
      <c r="C155" t="s">
        <v>37</v>
      </c>
      <c r="D155">
        <v>1.85</v>
      </c>
    </row>
    <row r="156" spans="1:4" x14ac:dyDescent="0.25">
      <c r="A156" t="s">
        <v>11</v>
      </c>
      <c r="B156" t="s">
        <v>13</v>
      </c>
      <c r="C156" t="s">
        <v>37</v>
      </c>
      <c r="D156">
        <v>1.81</v>
      </c>
    </row>
    <row r="157" spans="1:4" x14ac:dyDescent="0.25">
      <c r="A157" t="s">
        <v>11</v>
      </c>
      <c r="B157" t="s">
        <v>13</v>
      </c>
      <c r="C157" t="s">
        <v>38</v>
      </c>
      <c r="D157">
        <v>1.23</v>
      </c>
    </row>
    <row r="158" spans="1:4" x14ac:dyDescent="0.25">
      <c r="A158" t="s">
        <v>11</v>
      </c>
      <c r="B158" t="s">
        <v>27</v>
      </c>
      <c r="C158" t="s">
        <v>37</v>
      </c>
      <c r="D158">
        <v>0.96</v>
      </c>
    </row>
    <row r="159" spans="1:4" x14ac:dyDescent="0.25">
      <c r="A159" t="s">
        <v>11</v>
      </c>
      <c r="B159" t="s">
        <v>14</v>
      </c>
      <c r="C159" t="s">
        <v>37</v>
      </c>
      <c r="D159">
        <v>0.48</v>
      </c>
    </row>
    <row r="160" spans="1:4" x14ac:dyDescent="0.25">
      <c r="A160" t="s">
        <v>11</v>
      </c>
      <c r="B160" t="s">
        <v>16</v>
      </c>
      <c r="C160" t="s">
        <v>37</v>
      </c>
    </row>
    <row r="161" spans="1:4" x14ac:dyDescent="0.25">
      <c r="A161" t="s">
        <v>11</v>
      </c>
      <c r="B161" t="s">
        <v>34</v>
      </c>
      <c r="C161" t="s">
        <v>38</v>
      </c>
    </row>
    <row r="162" spans="1:4" x14ac:dyDescent="0.25">
      <c r="A162" t="s">
        <v>11</v>
      </c>
      <c r="B162" t="s">
        <v>21</v>
      </c>
      <c r="C162" t="s">
        <v>38</v>
      </c>
    </row>
    <row r="163" spans="1:4" x14ac:dyDescent="0.25">
      <c r="A163" t="s">
        <v>11</v>
      </c>
      <c r="B163" t="s">
        <v>13</v>
      </c>
      <c r="C163" t="s">
        <v>38</v>
      </c>
      <c r="D163">
        <v>1.59</v>
      </c>
    </row>
    <row r="164" spans="1:4" x14ac:dyDescent="0.25">
      <c r="A164" t="s">
        <v>11</v>
      </c>
      <c r="B164" t="s">
        <v>13</v>
      </c>
      <c r="C164" t="s">
        <v>37</v>
      </c>
      <c r="D164">
        <v>0.77</v>
      </c>
    </row>
    <row r="165" spans="1:4" x14ac:dyDescent="0.25">
      <c r="A165" t="s">
        <v>11</v>
      </c>
      <c r="B165" t="s">
        <v>27</v>
      </c>
      <c r="C165" t="s">
        <v>37</v>
      </c>
      <c r="D165">
        <v>0.26</v>
      </c>
    </row>
    <row r="166" spans="1:4" x14ac:dyDescent="0.25">
      <c r="A166" t="s">
        <v>11</v>
      </c>
      <c r="B166" t="s">
        <v>13</v>
      </c>
      <c r="C166" t="s">
        <v>38</v>
      </c>
      <c r="D166">
        <v>1.51</v>
      </c>
    </row>
    <row r="167" spans="1:4" x14ac:dyDescent="0.25">
      <c r="A167" t="s">
        <v>11</v>
      </c>
      <c r="B167" t="s">
        <v>4</v>
      </c>
      <c r="C167" t="s">
        <v>38</v>
      </c>
      <c r="D167">
        <v>1.25</v>
      </c>
    </row>
    <row r="168" spans="1:4" x14ac:dyDescent="0.25">
      <c r="A168" t="s">
        <v>11</v>
      </c>
      <c r="B168" t="s">
        <v>13</v>
      </c>
      <c r="C168" t="s">
        <v>37</v>
      </c>
      <c r="D168">
        <v>0.95</v>
      </c>
    </row>
    <row r="169" spans="1:4" x14ac:dyDescent="0.25">
      <c r="A169" t="s">
        <v>11</v>
      </c>
      <c r="B169" t="s">
        <v>35</v>
      </c>
      <c r="C169" t="s">
        <v>37</v>
      </c>
      <c r="D169">
        <v>0.27</v>
      </c>
    </row>
    <row r="170" spans="1:4" x14ac:dyDescent="0.25">
      <c r="A170" t="s">
        <v>11</v>
      </c>
      <c r="B170" t="s">
        <v>18</v>
      </c>
      <c r="C170" t="s">
        <v>37</v>
      </c>
      <c r="D170">
        <v>0.22</v>
      </c>
    </row>
    <row r="171" spans="1:4" x14ac:dyDescent="0.25">
      <c r="A171" t="s">
        <v>11</v>
      </c>
      <c r="B171" t="s">
        <v>13</v>
      </c>
      <c r="C171" t="s">
        <v>37</v>
      </c>
      <c r="D171">
        <v>6</v>
      </c>
    </row>
    <row r="172" spans="1:4" x14ac:dyDescent="0.25">
      <c r="A172" t="s">
        <v>11</v>
      </c>
      <c r="B172" t="s">
        <v>13</v>
      </c>
      <c r="C172" t="s">
        <v>38</v>
      </c>
      <c r="D172">
        <v>0.47</v>
      </c>
    </row>
    <row r="173" spans="1:4" x14ac:dyDescent="0.25">
      <c r="A173" t="s">
        <v>11</v>
      </c>
      <c r="B173" t="s">
        <v>4</v>
      </c>
      <c r="C173" t="s">
        <v>38</v>
      </c>
      <c r="D173">
        <v>0.36</v>
      </c>
    </row>
    <row r="174" spans="1:4" x14ac:dyDescent="0.25">
      <c r="A174" t="s">
        <v>11</v>
      </c>
      <c r="B174" t="s">
        <v>33</v>
      </c>
      <c r="C174" t="s">
        <v>37</v>
      </c>
      <c r="D174">
        <v>0.2</v>
      </c>
    </row>
    <row r="175" spans="1:4" x14ac:dyDescent="0.25">
      <c r="A175" t="s">
        <v>11</v>
      </c>
      <c r="B175" t="s">
        <v>26</v>
      </c>
      <c r="C175" t="s">
        <v>38</v>
      </c>
    </row>
    <row r="176" spans="1:4" x14ac:dyDescent="0.25">
      <c r="A176" t="s">
        <v>11</v>
      </c>
      <c r="B176" t="s">
        <v>16</v>
      </c>
      <c r="C176" t="s">
        <v>37</v>
      </c>
    </row>
    <row r="177" spans="1:4" x14ac:dyDescent="0.25">
      <c r="A177" t="s">
        <v>11</v>
      </c>
      <c r="B177" t="s">
        <v>21</v>
      </c>
      <c r="C177" t="s">
        <v>38</v>
      </c>
    </row>
    <row r="178" spans="1:4" x14ac:dyDescent="0.25">
      <c r="A178" t="s">
        <v>11</v>
      </c>
      <c r="B178" t="s">
        <v>13</v>
      </c>
      <c r="C178" t="s">
        <v>37</v>
      </c>
      <c r="D178">
        <v>3.57</v>
      </c>
    </row>
    <row r="179" spans="1:4" x14ac:dyDescent="0.25">
      <c r="A179" t="s">
        <v>11</v>
      </c>
      <c r="B179" t="s">
        <v>13</v>
      </c>
      <c r="C179" t="s">
        <v>37</v>
      </c>
      <c r="D179">
        <v>3.33</v>
      </c>
    </row>
    <row r="180" spans="1:4" x14ac:dyDescent="0.25">
      <c r="A180" t="s">
        <v>11</v>
      </c>
      <c r="B180" t="s">
        <v>13</v>
      </c>
      <c r="C180" t="s">
        <v>37</v>
      </c>
      <c r="D180">
        <v>3.04</v>
      </c>
    </row>
    <row r="181" spans="1:4" x14ac:dyDescent="0.25">
      <c r="A181" t="s">
        <v>11</v>
      </c>
      <c r="B181" t="s">
        <v>13</v>
      </c>
      <c r="C181" t="s">
        <v>37</v>
      </c>
      <c r="D181">
        <v>3</v>
      </c>
    </row>
    <row r="182" spans="1:4" x14ac:dyDescent="0.25">
      <c r="A182" t="s">
        <v>11</v>
      </c>
      <c r="B182" t="s">
        <v>13</v>
      </c>
      <c r="C182" t="s">
        <v>37</v>
      </c>
      <c r="D182">
        <v>0.6</v>
      </c>
    </row>
    <row r="183" spans="1:4" x14ac:dyDescent="0.25">
      <c r="A183" t="s">
        <v>11</v>
      </c>
      <c r="B183" t="s">
        <v>14</v>
      </c>
      <c r="C183" t="s">
        <v>37</v>
      </c>
      <c r="D183">
        <v>0.48</v>
      </c>
    </row>
    <row r="184" spans="1:4" x14ac:dyDescent="0.25">
      <c r="A184" t="s">
        <v>11</v>
      </c>
      <c r="B184" t="s">
        <v>33</v>
      </c>
      <c r="C184" t="s">
        <v>37</v>
      </c>
      <c r="D184">
        <v>0.44</v>
      </c>
    </row>
    <row r="185" spans="1:4" x14ac:dyDescent="0.25">
      <c r="A185" t="s">
        <v>11</v>
      </c>
      <c r="B185" t="s">
        <v>27</v>
      </c>
      <c r="C185" t="s">
        <v>37</v>
      </c>
      <c r="D185">
        <v>0.3</v>
      </c>
    </row>
    <row r="186" spans="1:4" x14ac:dyDescent="0.25">
      <c r="A186" t="s">
        <v>11</v>
      </c>
      <c r="B186" t="s">
        <v>16</v>
      </c>
      <c r="C186" t="s">
        <v>37</v>
      </c>
    </row>
    <row r="187" spans="1:4" x14ac:dyDescent="0.25">
      <c r="A187" t="s">
        <v>11</v>
      </c>
      <c r="B187" t="s">
        <v>34</v>
      </c>
      <c r="C187" t="s">
        <v>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56"/>
  <sheetViews>
    <sheetView tabSelected="1" topLeftCell="A16" workbookViewId="0">
      <selection activeCell="B25" sqref="B25"/>
    </sheetView>
  </sheetViews>
  <sheetFormatPr defaultRowHeight="15" x14ac:dyDescent="0.25"/>
  <cols>
    <col min="2" max="2" width="14.7109375" customWidth="1"/>
    <col min="3" max="4" width="17.5703125" customWidth="1"/>
    <col min="5" max="6" width="15.28515625" customWidth="1"/>
    <col min="7" max="8" width="15" customWidth="1"/>
    <col min="9" max="9" width="12.140625" customWidth="1"/>
    <col min="11" max="11" width="13.7109375" bestFit="1" customWidth="1"/>
    <col min="13" max="13" width="13.85546875" bestFit="1" customWidth="1"/>
    <col min="14" max="14" width="10.5703125" bestFit="1" customWidth="1"/>
    <col min="15" max="15" width="13.7109375" bestFit="1" customWidth="1"/>
  </cols>
  <sheetData>
    <row r="3" spans="2:16" x14ac:dyDescent="0.25">
      <c r="C3" t="s">
        <v>49</v>
      </c>
      <c r="E3" t="s">
        <v>50</v>
      </c>
      <c r="G3" t="s">
        <v>51</v>
      </c>
      <c r="I3" t="s">
        <v>52</v>
      </c>
      <c r="K3" t="s">
        <v>53</v>
      </c>
      <c r="M3" t="s">
        <v>54</v>
      </c>
      <c r="O3" t="s">
        <v>55</v>
      </c>
    </row>
    <row r="4" spans="2:16" x14ac:dyDescent="0.25">
      <c r="B4" t="s">
        <v>47</v>
      </c>
      <c r="C4">
        <v>53</v>
      </c>
      <c r="E4">
        <v>25</v>
      </c>
      <c r="G4">
        <v>33</v>
      </c>
      <c r="I4">
        <v>2</v>
      </c>
      <c r="K4">
        <v>2</v>
      </c>
      <c r="M4">
        <v>6</v>
      </c>
      <c r="O4">
        <v>5</v>
      </c>
    </row>
    <row r="5" spans="2:16" x14ac:dyDescent="0.25">
      <c r="B5" t="s">
        <v>48</v>
      </c>
      <c r="C5" s="5">
        <v>2.3408653061553695</v>
      </c>
      <c r="D5" s="4">
        <v>0.22300741666504423</v>
      </c>
      <c r="E5" s="5">
        <v>1.6543999999999999</v>
      </c>
      <c r="F5" s="4">
        <v>0.18326127068568884</v>
      </c>
      <c r="G5" s="5">
        <v>0.33</v>
      </c>
      <c r="H5" s="4">
        <v>9.6986918451822848E-2</v>
      </c>
      <c r="I5" s="5">
        <v>0.54500000000000004</v>
      </c>
      <c r="J5" s="4">
        <v>8.4999999999999895E-2</v>
      </c>
      <c r="K5" s="5">
        <v>0.65500000000000003</v>
      </c>
      <c r="L5" s="4">
        <v>0.32499999999999984</v>
      </c>
      <c r="M5" s="5">
        <v>0.51833333333333331</v>
      </c>
      <c r="N5" s="4">
        <v>0.16575919615849713</v>
      </c>
      <c r="O5" s="5">
        <v>0.39200000000000002</v>
      </c>
      <c r="P5" s="4">
        <v>0.14277254638059803</v>
      </c>
    </row>
    <row r="6" spans="2:16" x14ac:dyDescent="0.25">
      <c r="B6" t="s">
        <v>59</v>
      </c>
      <c r="C6" s="5">
        <f>C5*3.42</f>
        <v>8.0057593470513631</v>
      </c>
      <c r="D6" s="5"/>
      <c r="E6" s="5">
        <f>E5*3.42</f>
        <v>5.6580479999999991</v>
      </c>
      <c r="F6" s="5"/>
      <c r="G6" s="5">
        <f>G5*3.33</f>
        <v>1.0989</v>
      </c>
      <c r="H6" s="5"/>
      <c r="I6" s="5"/>
      <c r="J6" s="5"/>
      <c r="K6" s="5">
        <f>K5*4.46</f>
        <v>2.9213</v>
      </c>
      <c r="L6" s="5"/>
      <c r="M6" s="5">
        <f>M5*4.46</f>
        <v>2.3117666666666667</v>
      </c>
      <c r="N6" s="5"/>
      <c r="O6" s="5">
        <f>O5*5.7</f>
        <v>2.2343999999999999</v>
      </c>
    </row>
    <row r="7" spans="2:16" x14ac:dyDescent="0.25">
      <c r="B7" t="s">
        <v>47</v>
      </c>
      <c r="C7">
        <v>11</v>
      </c>
      <c r="E7">
        <v>8</v>
      </c>
      <c r="M7">
        <v>2</v>
      </c>
    </row>
    <row r="8" spans="2:16" x14ac:dyDescent="0.25">
      <c r="B8" t="s">
        <v>56</v>
      </c>
      <c r="C8" s="7">
        <v>365.37402311463779</v>
      </c>
      <c r="D8" s="7">
        <v>176.37710401416439</v>
      </c>
      <c r="E8" s="7">
        <v>316.33733371390548</v>
      </c>
      <c r="F8" s="7">
        <v>191.47566439512903</v>
      </c>
      <c r="G8" s="7"/>
      <c r="H8" s="7"/>
      <c r="I8" s="7"/>
      <c r="J8" s="7"/>
      <c r="K8" s="7"/>
      <c r="L8" s="7"/>
      <c r="M8" s="7">
        <v>232.8125</v>
      </c>
      <c r="N8" s="7">
        <v>154.68749999999997</v>
      </c>
    </row>
    <row r="9" spans="2:16" x14ac:dyDescent="0.25">
      <c r="B9" t="s">
        <v>57</v>
      </c>
      <c r="C9" s="6">
        <f>(C5*1000)/C8</f>
        <v>6.4067644607041814</v>
      </c>
      <c r="D9" s="6"/>
      <c r="E9" s="6">
        <f>(E5*1000)/E8</f>
        <v>5.229860100851182</v>
      </c>
      <c r="F9" s="6"/>
      <c r="G9" s="6"/>
      <c r="H9" s="6"/>
      <c r="I9" s="6"/>
      <c r="J9" s="6"/>
      <c r="K9" s="6"/>
      <c r="L9" s="6"/>
      <c r="M9" s="6">
        <f>(M5*1000)/M8</f>
        <v>2.2263982102908275</v>
      </c>
      <c r="N9" s="6"/>
    </row>
    <row r="10" spans="2:16" x14ac:dyDescent="0.25">
      <c r="B10" t="s">
        <v>58</v>
      </c>
      <c r="C10" s="7">
        <f>(C6*1000000)/C8</f>
        <v>21911.134455608299</v>
      </c>
      <c r="D10" s="7"/>
      <c r="E10" s="7">
        <f>(E6*1000000)/E8</f>
        <v>17886.121544911042</v>
      </c>
      <c r="F10" s="7"/>
      <c r="G10" s="7"/>
      <c r="H10" s="7"/>
      <c r="I10" s="7"/>
      <c r="J10" s="7"/>
      <c r="K10" s="7"/>
      <c r="L10" s="7"/>
      <c r="M10" s="7">
        <f>(M6*1000000)/M8</f>
        <v>9929.7360178970939</v>
      </c>
      <c r="N10" s="6"/>
    </row>
    <row r="16" spans="2:16" x14ac:dyDescent="0.25">
      <c r="B16" t="s">
        <v>60</v>
      </c>
    </row>
    <row r="17" spans="2:13" x14ac:dyDescent="0.25">
      <c r="B17" t="s">
        <v>61</v>
      </c>
    </row>
    <row r="18" spans="2:13" x14ac:dyDescent="0.25">
      <c r="D18" s="5"/>
      <c r="F18" s="4"/>
      <c r="G18" s="4"/>
    </row>
    <row r="19" spans="2:13" x14ac:dyDescent="0.25">
      <c r="D19" s="5"/>
      <c r="F19" s="4"/>
      <c r="G19" s="4"/>
    </row>
    <row r="20" spans="2:13" x14ac:dyDescent="0.25">
      <c r="D20" s="5"/>
      <c r="F20" s="4"/>
      <c r="G20" s="4"/>
    </row>
    <row r="21" spans="2:13" x14ac:dyDescent="0.25">
      <c r="D21" s="5"/>
      <c r="F21" s="4"/>
      <c r="G21" s="4"/>
    </row>
    <row r="22" spans="2:13" x14ac:dyDescent="0.25">
      <c r="C22" t="s">
        <v>69</v>
      </c>
      <c r="D22" s="5"/>
      <c r="F22" s="4"/>
      <c r="G22" s="4"/>
    </row>
    <row r="23" spans="2:13" x14ac:dyDescent="0.25">
      <c r="C23" t="s">
        <v>70</v>
      </c>
      <c r="E23" t="s">
        <v>71</v>
      </c>
      <c r="G23" t="s">
        <v>72</v>
      </c>
      <c r="H23" t="s">
        <v>73</v>
      </c>
      <c r="J23" t="s">
        <v>72</v>
      </c>
      <c r="K23" t="s">
        <v>74</v>
      </c>
      <c r="M23" t="s">
        <v>72</v>
      </c>
    </row>
    <row r="24" spans="2:13" x14ac:dyDescent="0.25">
      <c r="B24" t="s">
        <v>66</v>
      </c>
      <c r="C24" s="5">
        <v>2.3408653061553695</v>
      </c>
      <c r="D24" s="4">
        <v>0.22300741666504423</v>
      </c>
      <c r="E24" s="5">
        <v>0.33</v>
      </c>
      <c r="F24" s="4">
        <v>9.6986918451822848E-2</v>
      </c>
      <c r="G24" s="4">
        <f>C24+E24</f>
        <v>2.6708653061553695</v>
      </c>
      <c r="H24" s="5">
        <v>0.65500000000000003</v>
      </c>
      <c r="I24" s="4">
        <v>0.32499999999999984</v>
      </c>
      <c r="J24" s="4">
        <f>H24+C24</f>
        <v>2.9958653061553697</v>
      </c>
      <c r="K24" s="5">
        <v>0.39200000000000002</v>
      </c>
      <c r="L24" s="4">
        <v>0.14277254638059803</v>
      </c>
      <c r="M24" s="5">
        <f>K24+C24</f>
        <v>2.7328653061553694</v>
      </c>
    </row>
    <row r="25" spans="2:13" x14ac:dyDescent="0.25">
      <c r="B25" t="s">
        <v>67</v>
      </c>
      <c r="C25" s="5">
        <f>C24*3.42</f>
        <v>8.0057593470513631</v>
      </c>
      <c r="D25" s="5"/>
      <c r="E25" s="5">
        <v>1.0989</v>
      </c>
      <c r="F25" s="5"/>
      <c r="G25" s="5">
        <f>E25+C25</f>
        <v>9.1046593470513635</v>
      </c>
      <c r="H25" s="5">
        <f>H24*4.46</f>
        <v>2.9213</v>
      </c>
      <c r="I25" s="5"/>
      <c r="J25" s="5">
        <f>C25+H25</f>
        <v>10.927059347051364</v>
      </c>
      <c r="K25" s="5">
        <f>K24*5.7</f>
        <v>2.2343999999999999</v>
      </c>
      <c r="M25" s="5">
        <f>K25+C25</f>
        <v>10.240159347051364</v>
      </c>
    </row>
    <row r="26" spans="2:13" x14ac:dyDescent="0.25">
      <c r="B26" t="s">
        <v>68</v>
      </c>
      <c r="C26" s="7">
        <v>365.37402311463779</v>
      </c>
      <c r="D26" s="7">
        <v>176.37710401416439</v>
      </c>
      <c r="E26" s="7"/>
      <c r="F26" s="7"/>
      <c r="G26" s="7"/>
      <c r="H26" s="7"/>
      <c r="I26" s="7"/>
      <c r="J26" s="7">
        <f>C26</f>
        <v>365.37402311463779</v>
      </c>
      <c r="M26" s="7">
        <f>365</f>
        <v>365</v>
      </c>
    </row>
    <row r="27" spans="2:13" x14ac:dyDescent="0.25">
      <c r="B27" t="s">
        <v>62</v>
      </c>
      <c r="C27" s="6">
        <f>(C24*1000)/C26</f>
        <v>6.4067644607041814</v>
      </c>
      <c r="D27" s="6"/>
      <c r="E27" s="6"/>
      <c r="F27" s="6"/>
      <c r="G27" s="6"/>
      <c r="H27" s="6"/>
      <c r="I27" s="6"/>
      <c r="J27" s="6">
        <f>(J24*1000)/J26</f>
        <v>8.1994480084190418</v>
      </c>
      <c r="M27" s="6">
        <f>(M24*1000)/M26</f>
        <v>7.4873022086448477</v>
      </c>
    </row>
    <row r="29" spans="2:13" x14ac:dyDescent="0.25">
      <c r="C29" t="s">
        <v>75</v>
      </c>
    </row>
    <row r="30" spans="2:13" x14ac:dyDescent="0.25">
      <c r="C30" t="s">
        <v>76</v>
      </c>
      <c r="E30" t="s">
        <v>77</v>
      </c>
      <c r="G30" t="s">
        <v>78</v>
      </c>
    </row>
    <row r="31" spans="2:13" x14ac:dyDescent="0.25">
      <c r="B31" t="s">
        <v>66</v>
      </c>
      <c r="C31" s="5">
        <v>1.6543999999999999</v>
      </c>
      <c r="D31" s="4">
        <v>0.18326127068568884</v>
      </c>
      <c r="E31" s="5">
        <v>0.54500000000000004</v>
      </c>
      <c r="F31" s="4">
        <v>8.4999999999999895E-2</v>
      </c>
      <c r="G31" s="5">
        <v>0.51833333333333331</v>
      </c>
      <c r="H31" s="4">
        <v>0.16575919615849713</v>
      </c>
    </row>
    <row r="32" spans="2:13" x14ac:dyDescent="0.25">
      <c r="B32" t="s">
        <v>67</v>
      </c>
      <c r="C32" s="5">
        <f>C31*3.42</f>
        <v>5.6580479999999991</v>
      </c>
      <c r="D32" s="5"/>
      <c r="E32" s="5">
        <f>E31*3.33</f>
        <v>1.8148500000000001</v>
      </c>
      <c r="F32" s="5"/>
      <c r="G32" s="5">
        <f>G31*4.46</f>
        <v>2.3117666666666667</v>
      </c>
      <c r="H32" s="5"/>
    </row>
    <row r="33" spans="2:9" x14ac:dyDescent="0.25">
      <c r="B33" t="s">
        <v>68</v>
      </c>
      <c r="C33" s="7">
        <v>316.33733371390548</v>
      </c>
      <c r="D33" s="7">
        <v>191.47566439512903</v>
      </c>
      <c r="E33" s="7"/>
      <c r="F33" s="7"/>
      <c r="G33" s="7">
        <v>232.8125</v>
      </c>
      <c r="H33" s="7">
        <v>154.68749999999997</v>
      </c>
    </row>
    <row r="34" spans="2:9" x14ac:dyDescent="0.25">
      <c r="B34" t="s">
        <v>62</v>
      </c>
      <c r="C34" s="6">
        <f>(C31*1000)/C33</f>
        <v>5.229860100851182</v>
      </c>
      <c r="D34" s="6"/>
      <c r="E34" s="6"/>
      <c r="F34" s="6"/>
      <c r="G34" s="6">
        <f>(G31*1000)/G33</f>
        <v>2.2263982102908275</v>
      </c>
      <c r="H34" s="6"/>
    </row>
    <row r="35" spans="2:9" x14ac:dyDescent="0.25">
      <c r="C35" s="7"/>
      <c r="D35" s="7"/>
      <c r="E35" s="7"/>
      <c r="F35" s="7"/>
      <c r="G35" s="7"/>
      <c r="H35" s="6"/>
    </row>
    <row r="38" spans="2:9" x14ac:dyDescent="0.25">
      <c r="B38" t="s">
        <v>64</v>
      </c>
    </row>
    <row r="39" spans="2:9" x14ac:dyDescent="0.25">
      <c r="B39" t="s">
        <v>63</v>
      </c>
    </row>
    <row r="40" spans="2:9" x14ac:dyDescent="0.25">
      <c r="B40" t="s">
        <v>65</v>
      </c>
    </row>
    <row r="44" spans="2:9" x14ac:dyDescent="0.25">
      <c r="D44" t="s">
        <v>66</v>
      </c>
      <c r="F44" t="s">
        <v>67</v>
      </c>
      <c r="G44" t="s">
        <v>68</v>
      </c>
      <c r="I44" t="s">
        <v>62</v>
      </c>
    </row>
    <row r="45" spans="2:9" x14ac:dyDescent="0.25">
      <c r="B45" t="s">
        <v>69</v>
      </c>
      <c r="C45" t="s">
        <v>70</v>
      </c>
      <c r="D45" s="5">
        <v>2.3408653061553695</v>
      </c>
      <c r="E45" s="5">
        <v>0.22300741666504423</v>
      </c>
      <c r="F45" s="5">
        <f>D45*3.42</f>
        <v>8.0057593470513631</v>
      </c>
      <c r="G45" s="7">
        <v>365.37402311463779</v>
      </c>
      <c r="H45" s="7">
        <v>176.37710401416439</v>
      </c>
      <c r="I45" s="6">
        <f>(D45*1000)/G45</f>
        <v>6.4067644607041814</v>
      </c>
    </row>
    <row r="46" spans="2:9" x14ac:dyDescent="0.25">
      <c r="B46" s="5"/>
      <c r="C46" t="s">
        <v>71</v>
      </c>
      <c r="D46" s="5">
        <v>0.33</v>
      </c>
      <c r="E46" s="5">
        <v>9.6986918451822848E-2</v>
      </c>
      <c r="F46" s="5">
        <v>1.0989</v>
      </c>
      <c r="G46" s="7"/>
      <c r="H46" s="7"/>
      <c r="I46" s="6"/>
    </row>
    <row r="47" spans="2:9" x14ac:dyDescent="0.25">
      <c r="C47" t="s">
        <v>79</v>
      </c>
      <c r="D47" s="5">
        <f>D45+D46</f>
        <v>2.6708653061553695</v>
      </c>
      <c r="E47" s="5"/>
      <c r="F47" s="5">
        <f>F46+F45</f>
        <v>9.1046593470513635</v>
      </c>
      <c r="G47" s="7"/>
      <c r="H47" s="7"/>
      <c r="I47" s="6"/>
    </row>
    <row r="48" spans="2:9" x14ac:dyDescent="0.25">
      <c r="B48" s="4"/>
      <c r="C48" t="s">
        <v>73</v>
      </c>
      <c r="D48" s="5">
        <v>0.65500000000000003</v>
      </c>
      <c r="E48" s="5">
        <v>0.32499999999999984</v>
      </c>
      <c r="F48" s="5">
        <f>D48*4.46</f>
        <v>2.9213</v>
      </c>
      <c r="G48" s="7"/>
      <c r="H48" s="7"/>
      <c r="I48" s="6"/>
    </row>
    <row r="49" spans="2:9" x14ac:dyDescent="0.25">
      <c r="B49" s="4"/>
      <c r="C49" t="s">
        <v>80</v>
      </c>
      <c r="D49" s="5">
        <f>D48+D45</f>
        <v>2.9958653061553697</v>
      </c>
      <c r="E49" s="5"/>
      <c r="F49" s="5">
        <f>F45+F48</f>
        <v>10.927059347051364</v>
      </c>
      <c r="G49" s="7">
        <f>G45</f>
        <v>365.37402311463779</v>
      </c>
      <c r="H49" s="7"/>
      <c r="I49" s="6">
        <f>(D49*1000)/G49</f>
        <v>8.1994480084190418</v>
      </c>
    </row>
    <row r="50" spans="2:9" x14ac:dyDescent="0.25">
      <c r="C50" t="s">
        <v>74</v>
      </c>
      <c r="D50" s="5">
        <v>0.39200000000000002</v>
      </c>
      <c r="E50" s="5">
        <v>0.14277254638059803</v>
      </c>
      <c r="F50" s="5">
        <f>D50*5.7</f>
        <v>2.2343999999999999</v>
      </c>
    </row>
    <row r="51" spans="2:9" x14ac:dyDescent="0.25">
      <c r="C51" t="s">
        <v>81</v>
      </c>
      <c r="D51" s="5">
        <f>D50+D45</f>
        <v>2.7328653061553694</v>
      </c>
      <c r="E51" s="5"/>
      <c r="F51" s="5">
        <f>F50+F45</f>
        <v>10.240159347051364</v>
      </c>
      <c r="G51" s="7">
        <f>365</f>
        <v>365</v>
      </c>
      <c r="H51" s="7"/>
      <c r="I51" s="6">
        <f>(D51*1000)/G51</f>
        <v>7.4873022086448477</v>
      </c>
    </row>
    <row r="53" spans="2:9" x14ac:dyDescent="0.25">
      <c r="B53" t="s">
        <v>75</v>
      </c>
      <c r="C53" t="s">
        <v>76</v>
      </c>
      <c r="D53" s="5">
        <v>1.6543999999999999</v>
      </c>
      <c r="E53" s="4">
        <v>0.18326127068568884</v>
      </c>
      <c r="F53" s="5">
        <f>D53*3.42</f>
        <v>5.6580479999999991</v>
      </c>
      <c r="G53" s="7">
        <v>316.33733371390548</v>
      </c>
      <c r="H53" s="7">
        <v>191.47566439512903</v>
      </c>
      <c r="I53" s="6">
        <f>(D53*1000)/G53</f>
        <v>5.229860100851182</v>
      </c>
    </row>
    <row r="54" spans="2:9" x14ac:dyDescent="0.25">
      <c r="C54" t="s">
        <v>77</v>
      </c>
      <c r="D54" s="5">
        <v>0.54500000000000004</v>
      </c>
      <c r="E54" s="4">
        <v>8.4999999999999895E-2</v>
      </c>
      <c r="F54" s="5">
        <f>D54*3.33</f>
        <v>1.8148500000000001</v>
      </c>
      <c r="G54" s="7"/>
      <c r="H54" s="7"/>
      <c r="I54" s="6"/>
    </row>
    <row r="55" spans="2:9" x14ac:dyDescent="0.25">
      <c r="C55" t="s">
        <v>78</v>
      </c>
      <c r="D55" s="5">
        <v>0.51833333333333331</v>
      </c>
      <c r="E55" s="4">
        <v>0.16575919615849713</v>
      </c>
      <c r="F55" s="5">
        <f>D55*4.46</f>
        <v>2.3117666666666667</v>
      </c>
      <c r="G55" s="7">
        <v>232.8125</v>
      </c>
      <c r="H55" s="7">
        <v>154.68749999999997</v>
      </c>
      <c r="I55" s="6">
        <f>(D55*1000)/G55</f>
        <v>2.2263982102908275</v>
      </c>
    </row>
    <row r="56" spans="2:9" x14ac:dyDescent="0.25">
      <c r="E56" s="4"/>
      <c r="F56" s="5"/>
      <c r="H56" s="7"/>
      <c r="I56" s="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O1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labour</vt:lpstr>
      <vt:lpstr>yield field level</vt:lpstr>
      <vt:lpstr>table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2012-06-07T15:07:48Z</dcterms:created>
  <dcterms:modified xsi:type="dcterms:W3CDTF">2012-08-07T15:55:07Z</dcterms:modified>
</cp:coreProperties>
</file>