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905"/>
  <workbookPr autoCompressPictures="0"/>
  <bookViews>
    <workbookView xWindow="3560" yWindow="260" windowWidth="25600" windowHeight="18940"/>
  </bookViews>
  <sheets>
    <sheet name="INPUT" sheetId="2" r:id="rId1"/>
    <sheet name="VAR" sheetId="1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V3" i="2" l="1"/>
  <c r="V4" i="2"/>
  <c r="V5" i="2"/>
  <c r="V6" i="2"/>
  <c r="V7" i="2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2" i="2"/>
  <c r="W2" i="2"/>
  <c r="W3" i="2"/>
  <c r="W4" i="2"/>
  <c r="W5" i="2"/>
  <c r="W6" i="2"/>
  <c r="W7" i="2"/>
  <c r="W8" i="2"/>
  <c r="W9" i="2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2" i="2"/>
  <c r="F21" i="1"/>
  <c r="F22" i="1"/>
  <c r="F23" i="1"/>
  <c r="F24" i="1"/>
  <c r="F25" i="1"/>
  <c r="F26" i="1"/>
  <c r="F27" i="1"/>
  <c r="F28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" i="1"/>
  <c r="U2" i="1"/>
  <c r="U3" i="1"/>
  <c r="U7" i="1"/>
  <c r="U9" i="1"/>
  <c r="U11" i="1"/>
  <c r="U13" i="1"/>
  <c r="U15" i="1"/>
  <c r="U19" i="1"/>
  <c r="U23" i="1"/>
  <c r="U25" i="1"/>
  <c r="U26" i="1"/>
  <c r="U27" i="1"/>
  <c r="U17" i="1"/>
  <c r="U18" i="1"/>
  <c r="U10" i="1"/>
  <c r="U21" i="1"/>
  <c r="U5" i="1"/>
  <c r="U22" i="1"/>
  <c r="U6" i="1"/>
  <c r="U14" i="1"/>
  <c r="U28" i="1"/>
  <c r="U24" i="1"/>
  <c r="U20" i="1"/>
  <c r="U16" i="1"/>
  <c r="U12" i="1"/>
  <c r="U8" i="1"/>
  <c r="U4" i="1"/>
</calcChain>
</file>

<file path=xl/sharedStrings.xml><?xml version="1.0" encoding="utf-8"?>
<sst xmlns="http://schemas.openxmlformats.org/spreadsheetml/2006/main" count="178" uniqueCount="53">
  <si>
    <t xml:space="preserve">  REP</t>
  </si>
  <si>
    <t>RosetteInf (%)</t>
  </si>
  <si>
    <t>MAMANE</t>
  </si>
  <si>
    <t>CHITALA</t>
  </si>
  <si>
    <t>NAMETIL</t>
  </si>
  <si>
    <t>CG7</t>
  </si>
  <si>
    <t>Yield/plot (g)</t>
  </si>
  <si>
    <t>Treatment</t>
  </si>
  <si>
    <t xml:space="preserve">CG7 </t>
  </si>
  <si>
    <t>Treatments</t>
  </si>
  <si>
    <t>1=Check</t>
  </si>
  <si>
    <t>2=SSP</t>
  </si>
  <si>
    <t>3=SSP+Urea+Lime</t>
  </si>
  <si>
    <t>Yield (Kg/ha)</t>
  </si>
  <si>
    <t>Rep</t>
  </si>
  <si>
    <t>Var</t>
  </si>
  <si>
    <t>Var CODE</t>
  </si>
  <si>
    <t>Row</t>
  </si>
  <si>
    <t xml:space="preserve">Row  CODE </t>
  </si>
  <si>
    <t>100 SeedWt</t>
  </si>
  <si>
    <t>Nametil</t>
  </si>
  <si>
    <t>50x15</t>
  </si>
  <si>
    <t>Mamane</t>
  </si>
  <si>
    <t>75x20</t>
  </si>
  <si>
    <t>Stand Final</t>
  </si>
  <si>
    <t>NodNr/Plt</t>
  </si>
  <si>
    <t>SHootBiomasWt/Plt (g)</t>
  </si>
  <si>
    <t>RootBiomasWt/plt (g)</t>
  </si>
  <si>
    <t>Plant height(cm)</t>
  </si>
  <si>
    <t>FullpodNr/Plt</t>
  </si>
  <si>
    <t>EmptyPodNr/Plt</t>
  </si>
  <si>
    <t>EmptyPoddryWt/Plt (g)</t>
  </si>
  <si>
    <t>Star Flowring</t>
  </si>
  <si>
    <t>50%Flowring</t>
  </si>
  <si>
    <t>100% Flowring</t>
  </si>
  <si>
    <t>Var Code</t>
  </si>
  <si>
    <t>SHootBiomasdryWt/Plt (g)</t>
  </si>
  <si>
    <t>RootBiomasdryWt/plt (g)</t>
  </si>
  <si>
    <t>Pods/plt</t>
  </si>
  <si>
    <t>Stand Initial= Number of plant a emergence stage</t>
  </si>
  <si>
    <t>Stand Final = Number of plantas at harvesting stage</t>
  </si>
  <si>
    <t>Treatmets</t>
  </si>
  <si>
    <t>3=SSP+Lime</t>
  </si>
  <si>
    <t>4=SSP+Lime+Urea</t>
  </si>
  <si>
    <t>NoddryWt/plant (mg)</t>
  </si>
  <si>
    <t>Pod Wt/Plt (g)</t>
  </si>
  <si>
    <t>Yield (Kg/ha)= was calculate using the number of plants havested in the plot (stand final)</t>
  </si>
  <si>
    <t>Root Shoot Ratio</t>
  </si>
  <si>
    <t>PoddryWt/Plt (g)</t>
  </si>
  <si>
    <t>Yield/5m2 (g)</t>
  </si>
  <si>
    <t>Net plot size (m2)</t>
  </si>
  <si>
    <t>Stand/m2</t>
  </si>
  <si>
    <t>YIELD LF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</si>
</sst>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"/>
    <numFmt numFmtId="165" formatCode="_(* #,##0.0_);_(* \(#,##0.0\);_(* &quot;-&quot;??_);_(@_)"/>
    <numFmt numFmtId="166" formatCode="_(* #,##0.000_);_(* \(#,##0.0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2" fillId="0" borderId="0" xfId="0" applyFont="1" applyFill="1"/>
    <xf numFmtId="0" fontId="4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vertical="center"/>
    </xf>
    <xf numFmtId="0" fontId="5" fillId="0" borderId="0" xfId="0" applyFont="1"/>
    <xf numFmtId="0" fontId="0" fillId="0" borderId="0" xfId="0" applyNumberFormat="1" applyFill="1"/>
    <xf numFmtId="43" fontId="1" fillId="0" borderId="0" xfId="1" applyFont="1"/>
    <xf numFmtId="164" fontId="5" fillId="0" borderId="0" xfId="0" applyNumberFormat="1" applyFont="1"/>
    <xf numFmtId="43" fontId="5" fillId="0" borderId="0" xfId="1" applyFont="1"/>
    <xf numFmtId="164" fontId="0" fillId="0" borderId="0" xfId="0" applyNumberFormat="1"/>
    <xf numFmtId="39" fontId="1" fillId="0" borderId="0" xfId="1" applyNumberFormat="1" applyFont="1" applyFill="1" applyAlignment="1"/>
    <xf numFmtId="0" fontId="5" fillId="0" borderId="0" xfId="0" applyFont="1" applyFill="1"/>
    <xf numFmtId="43" fontId="0" fillId="0" borderId="0" xfId="0" applyNumberFormat="1" applyFill="1"/>
    <xf numFmtId="0" fontId="0" fillId="0" borderId="0" xfId="0" applyFont="1"/>
    <xf numFmtId="0" fontId="3" fillId="0" borderId="0" xfId="0" applyFont="1"/>
    <xf numFmtId="0" fontId="0" fillId="2" borderId="0" xfId="0" applyFill="1"/>
    <xf numFmtId="0" fontId="2" fillId="0" borderId="0" xfId="0" applyFont="1" applyAlignment="1">
      <alignment horizontal="center"/>
    </xf>
    <xf numFmtId="2" fontId="0" fillId="0" borderId="0" xfId="0" applyNumberFormat="1"/>
    <xf numFmtId="0" fontId="2" fillId="0" borderId="0" xfId="0" applyFont="1"/>
    <xf numFmtId="0" fontId="0" fillId="0" borderId="0" xfId="0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" fontId="5" fillId="0" borderId="0" xfId="0" applyNumberFormat="1" applyFont="1"/>
    <xf numFmtId="0" fontId="5" fillId="0" borderId="0" xfId="0" applyFont="1" applyAlignment="1">
      <alignment horizontal="center" vertical="center"/>
    </xf>
    <xf numFmtId="0" fontId="5" fillId="3" borderId="0" xfId="0" applyFont="1" applyFill="1"/>
    <xf numFmtId="0" fontId="4" fillId="0" borderId="0" xfId="0" applyFont="1" applyAlignment="1">
      <alignment horizontal="center"/>
    </xf>
    <xf numFmtId="0" fontId="5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vertical="center"/>
    </xf>
    <xf numFmtId="0" fontId="3" fillId="3" borderId="0" xfId="0" applyFont="1" applyFill="1"/>
    <xf numFmtId="1" fontId="0" fillId="0" borderId="0" xfId="0" applyNumberFormat="1"/>
    <xf numFmtId="166" fontId="1" fillId="0" borderId="0" xfId="1" applyNumberFormat="1" applyFont="1"/>
    <xf numFmtId="165" fontId="0" fillId="0" borderId="0" xfId="0" applyNumberFormat="1"/>
    <xf numFmtId="0" fontId="6" fillId="0" borderId="0" xfId="0" applyFont="1"/>
    <xf numFmtId="166" fontId="3" fillId="0" borderId="0" xfId="1" applyNumberFormat="1" applyFont="1"/>
    <xf numFmtId="164" fontId="3" fillId="0" borderId="0" xfId="0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tabSelected="1" topLeftCell="Q1" workbookViewId="0">
      <selection activeCell="R37" sqref="R37"/>
    </sheetView>
  </sheetViews>
  <sheetFormatPr baseColWidth="10" defaultColWidth="17.6640625" defaultRowHeight="14" x14ac:dyDescent="0"/>
  <cols>
    <col min="1" max="1" width="8.1640625" customWidth="1"/>
    <col min="2" max="2" width="10.5" customWidth="1"/>
    <col min="3" max="3" width="9.5" customWidth="1"/>
    <col min="4" max="4" width="12.1640625" style="24" customWidth="1"/>
    <col min="5" max="5" width="9.33203125" customWidth="1"/>
    <col min="6" max="6" width="13.5" customWidth="1"/>
    <col min="7" max="7" width="19.5" style="14" customWidth="1"/>
    <col min="8" max="9" width="10" customWidth="1"/>
    <col min="10" max="10" width="12.83203125" customWidth="1"/>
    <col min="11" max="11" width="20.5" customWidth="1"/>
    <col min="12" max="12" width="22.1640625" customWidth="1"/>
    <col min="13" max="17" width="17.6640625" customWidth="1"/>
    <col min="18" max="18" width="18.5" customWidth="1"/>
    <col min="19" max="21" width="17.6640625" customWidth="1"/>
    <col min="22" max="22" width="17.6640625" style="17" customWidth="1"/>
    <col min="23" max="23" width="21.33203125" customWidth="1"/>
    <col min="24" max="29" width="17.6640625" customWidth="1"/>
    <col min="36" max="36" width="22.33203125" customWidth="1"/>
    <col min="41" max="44" width="17.6640625" customWidth="1"/>
  </cols>
  <sheetData>
    <row r="1" spans="1:26" s="21" customFormat="1">
      <c r="A1" s="21" t="s">
        <v>14</v>
      </c>
      <c r="B1" s="21" t="s">
        <v>15</v>
      </c>
      <c r="C1" s="21" t="s">
        <v>16</v>
      </c>
      <c r="D1" s="23" t="s">
        <v>7</v>
      </c>
      <c r="E1" s="21" t="s">
        <v>17</v>
      </c>
      <c r="F1" s="21" t="s">
        <v>18</v>
      </c>
      <c r="G1" s="4" t="s">
        <v>50</v>
      </c>
      <c r="H1" s="23" t="s">
        <v>24</v>
      </c>
      <c r="I1" s="23" t="s">
        <v>51</v>
      </c>
      <c r="J1" s="4" t="s">
        <v>25</v>
      </c>
      <c r="K1" s="19" t="s">
        <v>44</v>
      </c>
      <c r="L1" s="4" t="s">
        <v>26</v>
      </c>
      <c r="M1" s="4" t="s">
        <v>27</v>
      </c>
      <c r="N1" s="19" t="s">
        <v>28</v>
      </c>
      <c r="O1" s="21" t="s">
        <v>38</v>
      </c>
      <c r="P1" s="4" t="s">
        <v>29</v>
      </c>
      <c r="Q1" s="4" t="s">
        <v>30</v>
      </c>
      <c r="R1" s="4" t="s">
        <v>31</v>
      </c>
      <c r="S1" s="4" t="s">
        <v>45</v>
      </c>
      <c r="T1" s="19" t="s">
        <v>19</v>
      </c>
      <c r="U1" s="1" t="s">
        <v>6</v>
      </c>
      <c r="V1" s="35" t="s">
        <v>52</v>
      </c>
      <c r="W1" s="21" t="s">
        <v>13</v>
      </c>
      <c r="X1" s="1" t="s">
        <v>32</v>
      </c>
      <c r="Y1" s="3" t="s">
        <v>33</v>
      </c>
      <c r="Z1" s="3" t="s">
        <v>34</v>
      </c>
    </row>
    <row r="2" spans="1:26">
      <c r="A2" s="22">
        <v>1</v>
      </c>
      <c r="B2" t="s">
        <v>20</v>
      </c>
      <c r="C2">
        <v>1</v>
      </c>
      <c r="D2" s="24">
        <v>1</v>
      </c>
      <c r="E2" t="s">
        <v>21</v>
      </c>
      <c r="F2" s="22">
        <v>1</v>
      </c>
      <c r="G2" s="24">
        <v>5</v>
      </c>
      <c r="H2">
        <v>111</v>
      </c>
      <c r="I2" s="32">
        <f t="shared" ref="I2:I43" si="0">H2/G2</f>
        <v>22.2</v>
      </c>
      <c r="J2" s="12">
        <v>78.8</v>
      </c>
      <c r="K2" s="12">
        <v>71</v>
      </c>
      <c r="L2" s="7">
        <v>11.52</v>
      </c>
      <c r="M2" s="20">
        <v>0.4</v>
      </c>
      <c r="N2" s="20">
        <v>13.73</v>
      </c>
      <c r="O2" s="20">
        <v>22.9</v>
      </c>
      <c r="P2">
        <v>20.7</v>
      </c>
      <c r="Q2" s="10">
        <v>2.2000000000000002</v>
      </c>
      <c r="R2">
        <v>0.59000000000000008</v>
      </c>
      <c r="S2" s="20">
        <v>13.940000000000001</v>
      </c>
      <c r="T2">
        <v>28.4</v>
      </c>
      <c r="U2" s="33">
        <v>0.88729999999999998</v>
      </c>
      <c r="V2" s="36">
        <f>U2*10000/5</f>
        <v>1774.6</v>
      </c>
      <c r="W2" s="34">
        <f>U2/H2*133333</f>
        <v>1065.8231612612612</v>
      </c>
      <c r="X2">
        <v>20</v>
      </c>
      <c r="Y2">
        <v>22</v>
      </c>
      <c r="Z2">
        <v>36</v>
      </c>
    </row>
    <row r="3" spans="1:26">
      <c r="A3" s="22">
        <v>2</v>
      </c>
      <c r="B3" t="s">
        <v>20</v>
      </c>
      <c r="C3">
        <v>1</v>
      </c>
      <c r="D3" s="24">
        <v>1</v>
      </c>
      <c r="E3" t="s">
        <v>21</v>
      </c>
      <c r="F3" s="22">
        <v>1</v>
      </c>
      <c r="G3" s="24">
        <v>5</v>
      </c>
      <c r="H3">
        <v>95</v>
      </c>
      <c r="I3" s="32">
        <f t="shared" si="0"/>
        <v>19</v>
      </c>
      <c r="J3" s="12">
        <v>83</v>
      </c>
      <c r="K3" s="12">
        <v>257</v>
      </c>
      <c r="L3" s="7">
        <v>11.78</v>
      </c>
      <c r="M3" s="20">
        <v>0.4</v>
      </c>
      <c r="N3" s="20">
        <v>17.41</v>
      </c>
      <c r="O3" s="20">
        <v>24.7</v>
      </c>
      <c r="P3">
        <v>21.5</v>
      </c>
      <c r="Q3" s="10">
        <v>3.2</v>
      </c>
      <c r="R3">
        <v>0.8</v>
      </c>
      <c r="S3" s="20">
        <v>15.49</v>
      </c>
      <c r="T3">
        <v>31.3</v>
      </c>
      <c r="U3" s="33">
        <v>1.0763</v>
      </c>
      <c r="V3" s="36">
        <f t="shared" ref="V3:V43" si="1">U3*10000/5</f>
        <v>2152.6</v>
      </c>
      <c r="W3" s="34">
        <f t="shared" ref="W3:W43" si="2">U3/H3*133333</f>
        <v>1510.592714736842</v>
      </c>
      <c r="X3">
        <v>21</v>
      </c>
      <c r="Y3">
        <v>25</v>
      </c>
      <c r="Z3">
        <v>36</v>
      </c>
    </row>
    <row r="4" spans="1:26">
      <c r="A4" s="22">
        <v>3</v>
      </c>
      <c r="B4" t="s">
        <v>20</v>
      </c>
      <c r="C4">
        <v>1</v>
      </c>
      <c r="D4" s="24">
        <v>1</v>
      </c>
      <c r="E4" t="s">
        <v>21</v>
      </c>
      <c r="F4" s="22">
        <v>1</v>
      </c>
      <c r="G4" s="24">
        <v>5</v>
      </c>
      <c r="H4">
        <v>108</v>
      </c>
      <c r="I4" s="32">
        <f t="shared" si="0"/>
        <v>21.6</v>
      </c>
      <c r="J4" s="12">
        <v>144.80000000000001</v>
      </c>
      <c r="K4" s="12">
        <v>811</v>
      </c>
      <c r="L4" s="7">
        <v>17.88</v>
      </c>
      <c r="M4" s="20">
        <v>0.65999999999999992</v>
      </c>
      <c r="N4" s="20">
        <v>16</v>
      </c>
      <c r="O4" s="20">
        <v>25</v>
      </c>
      <c r="P4">
        <v>20.5</v>
      </c>
      <c r="Q4" s="10">
        <v>4.5</v>
      </c>
      <c r="R4">
        <v>1.1599999999999999</v>
      </c>
      <c r="S4" s="20">
        <v>13.930000000000001</v>
      </c>
      <c r="T4">
        <v>28.4</v>
      </c>
      <c r="U4" s="33">
        <v>0.75640000000000007</v>
      </c>
      <c r="V4" s="36">
        <f t="shared" si="1"/>
        <v>1512.8000000000002</v>
      </c>
      <c r="W4" s="34">
        <f t="shared" si="2"/>
        <v>933.82482592592601</v>
      </c>
      <c r="X4">
        <v>21</v>
      </c>
      <c r="Y4">
        <v>22</v>
      </c>
      <c r="Z4">
        <v>32</v>
      </c>
    </row>
    <row r="5" spans="1:26">
      <c r="A5" s="22">
        <v>1</v>
      </c>
      <c r="B5" t="s">
        <v>20</v>
      </c>
      <c r="C5">
        <v>1</v>
      </c>
      <c r="D5" s="24">
        <v>2</v>
      </c>
      <c r="E5" t="s">
        <v>21</v>
      </c>
      <c r="F5" s="22">
        <v>1</v>
      </c>
      <c r="G5" s="24">
        <v>5</v>
      </c>
      <c r="H5">
        <v>120</v>
      </c>
      <c r="I5" s="32">
        <f t="shared" si="0"/>
        <v>24</v>
      </c>
      <c r="J5" s="12">
        <v>89</v>
      </c>
      <c r="K5" s="12">
        <v>56</v>
      </c>
      <c r="L5" s="7">
        <v>20</v>
      </c>
      <c r="M5" s="20">
        <v>0.84000000000000008</v>
      </c>
      <c r="N5" s="20">
        <v>17.61</v>
      </c>
      <c r="O5" s="20">
        <v>19</v>
      </c>
      <c r="P5">
        <v>15.4</v>
      </c>
      <c r="Q5" s="10">
        <v>3.6</v>
      </c>
      <c r="R5">
        <v>0.71</v>
      </c>
      <c r="S5" s="20">
        <v>17.2</v>
      </c>
      <c r="T5">
        <v>30.3</v>
      </c>
      <c r="U5" s="33">
        <v>0.78110000000000002</v>
      </c>
      <c r="V5" s="36">
        <f t="shared" si="1"/>
        <v>1562.2</v>
      </c>
      <c r="W5" s="34">
        <f t="shared" si="2"/>
        <v>867.88671916666669</v>
      </c>
      <c r="X5">
        <v>20</v>
      </c>
      <c r="Y5">
        <v>22</v>
      </c>
      <c r="Z5">
        <v>32</v>
      </c>
    </row>
    <row r="6" spans="1:26">
      <c r="A6" s="22">
        <v>2</v>
      </c>
      <c r="B6" t="s">
        <v>20</v>
      </c>
      <c r="C6">
        <v>1</v>
      </c>
      <c r="D6" s="24">
        <v>2</v>
      </c>
      <c r="E6" t="s">
        <v>21</v>
      </c>
      <c r="F6" s="22">
        <v>1</v>
      </c>
      <c r="G6" s="24">
        <v>5</v>
      </c>
      <c r="H6">
        <v>99</v>
      </c>
      <c r="I6" s="32">
        <f t="shared" si="0"/>
        <v>19.8</v>
      </c>
      <c r="J6" s="12">
        <v>101.7</v>
      </c>
      <c r="K6" s="12">
        <v>244</v>
      </c>
      <c r="L6" s="7">
        <v>13.14</v>
      </c>
      <c r="M6" s="20">
        <v>0.6</v>
      </c>
      <c r="N6" s="20">
        <v>18.350000000000001</v>
      </c>
      <c r="O6" s="20">
        <v>19</v>
      </c>
      <c r="P6">
        <v>16.600000000000001</v>
      </c>
      <c r="Q6" s="10">
        <v>2.4</v>
      </c>
      <c r="R6">
        <v>0.41</v>
      </c>
      <c r="S6" s="20">
        <v>12.03</v>
      </c>
      <c r="T6">
        <v>34.299999999999997</v>
      </c>
      <c r="U6" s="33">
        <v>0.76200000000000001</v>
      </c>
      <c r="V6" s="36">
        <f t="shared" si="1"/>
        <v>1524</v>
      </c>
      <c r="W6" s="34">
        <f t="shared" si="2"/>
        <v>1026.2600606060605</v>
      </c>
      <c r="X6">
        <v>20</v>
      </c>
      <c r="Y6">
        <v>22</v>
      </c>
      <c r="Z6">
        <v>32</v>
      </c>
    </row>
    <row r="7" spans="1:26">
      <c r="A7" s="22">
        <v>3</v>
      </c>
      <c r="B7" t="s">
        <v>20</v>
      </c>
      <c r="C7">
        <v>1</v>
      </c>
      <c r="D7" s="24">
        <v>2</v>
      </c>
      <c r="E7" t="s">
        <v>21</v>
      </c>
      <c r="F7" s="22">
        <v>1</v>
      </c>
      <c r="G7" s="24">
        <v>5</v>
      </c>
      <c r="H7">
        <v>110</v>
      </c>
      <c r="I7" s="32">
        <f t="shared" si="0"/>
        <v>22</v>
      </c>
      <c r="J7" s="12">
        <v>147</v>
      </c>
      <c r="K7" s="12">
        <v>309</v>
      </c>
      <c r="L7" s="7">
        <v>12.62</v>
      </c>
      <c r="M7" s="20">
        <v>0.55999999999999994</v>
      </c>
      <c r="N7" s="20">
        <v>15.1</v>
      </c>
      <c r="O7" s="20">
        <v>21.9</v>
      </c>
      <c r="P7">
        <v>18.3</v>
      </c>
      <c r="Q7" s="10">
        <v>3.6</v>
      </c>
      <c r="R7">
        <v>0.44000000000000006</v>
      </c>
      <c r="S7" s="20">
        <v>17.100000000000001</v>
      </c>
      <c r="T7">
        <v>32.6</v>
      </c>
      <c r="U7" s="33">
        <v>0.69689999999999996</v>
      </c>
      <c r="V7" s="36">
        <f t="shared" si="1"/>
        <v>1393.8</v>
      </c>
      <c r="W7" s="34">
        <f t="shared" si="2"/>
        <v>844.72516090909085</v>
      </c>
      <c r="X7">
        <v>20</v>
      </c>
      <c r="Y7">
        <v>22</v>
      </c>
      <c r="Z7">
        <v>32</v>
      </c>
    </row>
    <row r="8" spans="1:26">
      <c r="A8" s="22">
        <v>1</v>
      </c>
      <c r="B8" t="s">
        <v>20</v>
      </c>
      <c r="C8">
        <v>1</v>
      </c>
      <c r="D8" s="24">
        <v>3</v>
      </c>
      <c r="E8" t="s">
        <v>21</v>
      </c>
      <c r="F8" s="22">
        <v>1</v>
      </c>
      <c r="G8" s="24">
        <v>5</v>
      </c>
      <c r="H8">
        <v>110</v>
      </c>
      <c r="I8" s="32">
        <f t="shared" si="0"/>
        <v>22</v>
      </c>
      <c r="J8" s="12">
        <v>97.5</v>
      </c>
      <c r="K8" s="12">
        <v>390</v>
      </c>
      <c r="L8" s="7">
        <v>17.62</v>
      </c>
      <c r="M8" s="20">
        <v>0.65999999999999992</v>
      </c>
      <c r="N8" s="20">
        <v>18.29</v>
      </c>
      <c r="O8" s="20">
        <v>20.5</v>
      </c>
      <c r="P8">
        <v>13.9</v>
      </c>
      <c r="Q8" s="10">
        <v>6.6</v>
      </c>
      <c r="R8">
        <v>1.95</v>
      </c>
      <c r="S8" s="20">
        <v>14.36</v>
      </c>
      <c r="T8">
        <v>28.9</v>
      </c>
      <c r="U8" s="33">
        <v>0.8911</v>
      </c>
      <c r="V8" s="36">
        <f t="shared" si="1"/>
        <v>1782.2</v>
      </c>
      <c r="W8" s="34">
        <f t="shared" si="2"/>
        <v>1080.1185118181818</v>
      </c>
      <c r="X8">
        <v>20</v>
      </c>
      <c r="Y8">
        <v>22</v>
      </c>
      <c r="Z8">
        <v>32</v>
      </c>
    </row>
    <row r="9" spans="1:26">
      <c r="A9" s="22">
        <v>2</v>
      </c>
      <c r="B9" t="s">
        <v>20</v>
      </c>
      <c r="C9">
        <v>1</v>
      </c>
      <c r="D9" s="24">
        <v>3</v>
      </c>
      <c r="E9" t="s">
        <v>21</v>
      </c>
      <c r="F9" s="22">
        <v>1</v>
      </c>
      <c r="G9" s="24">
        <v>5</v>
      </c>
      <c r="H9">
        <v>120</v>
      </c>
      <c r="I9" s="32">
        <f t="shared" si="0"/>
        <v>24</v>
      </c>
      <c r="J9" s="12">
        <v>81.2</v>
      </c>
      <c r="K9" s="12">
        <v>146</v>
      </c>
      <c r="L9" s="7">
        <v>14.66</v>
      </c>
      <c r="M9" s="20">
        <v>0.64</v>
      </c>
      <c r="N9" s="20">
        <v>19.100000000000001</v>
      </c>
      <c r="O9" s="20">
        <v>19</v>
      </c>
      <c r="P9">
        <v>14.9</v>
      </c>
      <c r="Q9" s="10">
        <v>4.0999999999999996</v>
      </c>
      <c r="R9">
        <v>0.79</v>
      </c>
      <c r="S9" s="20">
        <v>9.51</v>
      </c>
      <c r="T9">
        <v>28.6</v>
      </c>
      <c r="U9" s="33">
        <v>0.91559999999999997</v>
      </c>
      <c r="V9" s="36">
        <f t="shared" si="1"/>
        <v>1831.2</v>
      </c>
      <c r="W9" s="34">
        <f t="shared" si="2"/>
        <v>1017.33079</v>
      </c>
      <c r="X9">
        <v>20</v>
      </c>
      <c r="Y9">
        <v>22</v>
      </c>
      <c r="Z9">
        <v>32</v>
      </c>
    </row>
    <row r="10" spans="1:26">
      <c r="A10" s="22">
        <v>3</v>
      </c>
      <c r="B10" t="s">
        <v>20</v>
      </c>
      <c r="C10">
        <v>1</v>
      </c>
      <c r="D10" s="24">
        <v>3</v>
      </c>
      <c r="E10" t="s">
        <v>21</v>
      </c>
      <c r="F10" s="22">
        <v>1</v>
      </c>
      <c r="G10" s="24">
        <v>5</v>
      </c>
      <c r="H10">
        <v>115</v>
      </c>
      <c r="I10" s="32">
        <f t="shared" si="0"/>
        <v>23</v>
      </c>
      <c r="J10" s="12">
        <v>130</v>
      </c>
      <c r="K10" s="12">
        <v>403</v>
      </c>
      <c r="L10" s="7">
        <v>18.12</v>
      </c>
      <c r="M10" s="20">
        <v>0.65999999999999992</v>
      </c>
      <c r="N10" s="20">
        <v>20.399999999999999</v>
      </c>
      <c r="O10" s="20">
        <v>24</v>
      </c>
      <c r="P10">
        <v>20.6</v>
      </c>
      <c r="Q10" s="10">
        <v>3.4</v>
      </c>
      <c r="R10">
        <v>0.55999999999999994</v>
      </c>
      <c r="S10" s="20">
        <v>13.790000000000001</v>
      </c>
      <c r="T10">
        <v>30.8</v>
      </c>
      <c r="U10" s="33">
        <v>1.0788</v>
      </c>
      <c r="V10" s="36">
        <f t="shared" si="1"/>
        <v>2157.6</v>
      </c>
      <c r="W10" s="34">
        <f t="shared" si="2"/>
        <v>1250.7794817391305</v>
      </c>
      <c r="X10">
        <v>20</v>
      </c>
      <c r="Y10">
        <v>22</v>
      </c>
      <c r="Z10">
        <v>32</v>
      </c>
    </row>
    <row r="11" spans="1:26">
      <c r="A11" s="22">
        <v>1</v>
      </c>
      <c r="B11" t="s">
        <v>22</v>
      </c>
      <c r="C11">
        <v>2</v>
      </c>
      <c r="D11" s="24">
        <v>1</v>
      </c>
      <c r="E11" t="s">
        <v>21</v>
      </c>
      <c r="F11" s="22">
        <v>1</v>
      </c>
      <c r="G11" s="24">
        <v>5</v>
      </c>
      <c r="H11">
        <v>113</v>
      </c>
      <c r="I11" s="32">
        <f t="shared" si="0"/>
        <v>22.6</v>
      </c>
      <c r="J11" s="12">
        <v>120</v>
      </c>
      <c r="K11" s="12">
        <v>588</v>
      </c>
      <c r="L11" s="7">
        <v>21.48</v>
      </c>
      <c r="M11" s="20">
        <v>1.1599999999999999</v>
      </c>
      <c r="N11" s="20">
        <v>15.05</v>
      </c>
      <c r="O11" s="20">
        <v>25</v>
      </c>
      <c r="P11">
        <v>14.3</v>
      </c>
      <c r="Q11" s="10">
        <v>10.7</v>
      </c>
      <c r="R11">
        <v>2.82</v>
      </c>
      <c r="S11" s="20">
        <v>10.23</v>
      </c>
      <c r="T11">
        <v>31.1</v>
      </c>
      <c r="U11" s="33">
        <v>0.61399999999999999</v>
      </c>
      <c r="V11" s="36">
        <f t="shared" si="1"/>
        <v>1228</v>
      </c>
      <c r="W11" s="34">
        <f t="shared" si="2"/>
        <v>724.48196460176996</v>
      </c>
      <c r="X11">
        <v>23</v>
      </c>
      <c r="Y11">
        <v>29</v>
      </c>
      <c r="Z11">
        <v>38</v>
      </c>
    </row>
    <row r="12" spans="1:26">
      <c r="A12" s="22">
        <v>2</v>
      </c>
      <c r="B12" t="s">
        <v>22</v>
      </c>
      <c r="C12">
        <v>2</v>
      </c>
      <c r="D12" s="24">
        <v>1</v>
      </c>
      <c r="E12" t="s">
        <v>21</v>
      </c>
      <c r="F12" s="22">
        <v>1</v>
      </c>
      <c r="G12" s="24">
        <v>5</v>
      </c>
      <c r="H12">
        <v>118</v>
      </c>
      <c r="I12" s="32">
        <f t="shared" si="0"/>
        <v>23.6</v>
      </c>
      <c r="J12" s="12">
        <v>133.19999999999999</v>
      </c>
      <c r="K12" s="12">
        <v>240</v>
      </c>
      <c r="L12" s="7">
        <v>16.059999999999999</v>
      </c>
      <c r="M12" s="20">
        <v>0.9</v>
      </c>
      <c r="N12" s="20">
        <v>13.14</v>
      </c>
      <c r="O12" s="20">
        <v>25</v>
      </c>
      <c r="P12">
        <v>16.399999999999999</v>
      </c>
      <c r="Q12" s="10">
        <v>8.6</v>
      </c>
      <c r="R12">
        <v>2.98</v>
      </c>
      <c r="S12" s="20">
        <v>13.99</v>
      </c>
      <c r="T12">
        <v>40.9</v>
      </c>
      <c r="U12" s="33">
        <v>0.73350000000000004</v>
      </c>
      <c r="V12" s="36">
        <f t="shared" si="1"/>
        <v>1467</v>
      </c>
      <c r="W12" s="34">
        <f t="shared" si="2"/>
        <v>828.8114872881356</v>
      </c>
      <c r="X12">
        <v>23</v>
      </c>
      <c r="Y12">
        <v>29</v>
      </c>
      <c r="Z12">
        <v>38</v>
      </c>
    </row>
    <row r="13" spans="1:26">
      <c r="A13" s="22">
        <v>3</v>
      </c>
      <c r="B13" t="s">
        <v>22</v>
      </c>
      <c r="C13">
        <v>2</v>
      </c>
      <c r="D13" s="24">
        <v>1</v>
      </c>
      <c r="E13" t="s">
        <v>21</v>
      </c>
      <c r="F13" s="22">
        <v>1</v>
      </c>
      <c r="G13" s="24">
        <v>5</v>
      </c>
      <c r="H13">
        <v>134</v>
      </c>
      <c r="I13" s="32">
        <f t="shared" si="0"/>
        <v>26.8</v>
      </c>
      <c r="J13" s="12">
        <v>135</v>
      </c>
      <c r="K13" s="12">
        <v>405</v>
      </c>
      <c r="L13" s="7">
        <v>15.02</v>
      </c>
      <c r="M13" s="20">
        <v>0.62</v>
      </c>
      <c r="N13" s="20">
        <v>14.1</v>
      </c>
      <c r="O13" s="20">
        <v>17.399999999999999</v>
      </c>
      <c r="P13">
        <v>15.2</v>
      </c>
      <c r="Q13" s="10">
        <v>2.2000000000000002</v>
      </c>
      <c r="R13">
        <v>0.6</v>
      </c>
      <c r="S13" s="20">
        <v>12.6</v>
      </c>
      <c r="T13">
        <v>41.1</v>
      </c>
      <c r="U13" s="33">
        <v>0.92820000000000003</v>
      </c>
      <c r="V13" s="36">
        <f t="shared" si="1"/>
        <v>1856.4</v>
      </c>
      <c r="W13" s="34">
        <f t="shared" si="2"/>
        <v>923.57978059701497</v>
      </c>
      <c r="X13">
        <v>23</v>
      </c>
      <c r="Y13">
        <v>29</v>
      </c>
      <c r="Z13">
        <v>38</v>
      </c>
    </row>
    <row r="14" spans="1:26">
      <c r="A14" s="22">
        <v>1</v>
      </c>
      <c r="B14" t="s">
        <v>22</v>
      </c>
      <c r="C14">
        <v>2</v>
      </c>
      <c r="D14" s="24">
        <v>2</v>
      </c>
      <c r="E14" t="s">
        <v>21</v>
      </c>
      <c r="F14" s="22">
        <v>1</v>
      </c>
      <c r="G14" s="24">
        <v>5</v>
      </c>
      <c r="H14">
        <v>128</v>
      </c>
      <c r="I14" s="32">
        <f t="shared" si="0"/>
        <v>25.6</v>
      </c>
      <c r="J14" s="12">
        <v>82</v>
      </c>
      <c r="K14" s="12">
        <v>426</v>
      </c>
      <c r="L14" s="7">
        <v>19.28</v>
      </c>
      <c r="M14" s="20">
        <v>1.22</v>
      </c>
      <c r="N14" s="20">
        <v>17.22</v>
      </c>
      <c r="O14" s="20">
        <v>22.9</v>
      </c>
      <c r="P14">
        <v>12.1</v>
      </c>
      <c r="Q14" s="10">
        <v>10.8</v>
      </c>
      <c r="R14">
        <v>3.35</v>
      </c>
      <c r="S14" s="20">
        <v>8.89</v>
      </c>
      <c r="T14">
        <v>36.9</v>
      </c>
      <c r="U14" s="33">
        <v>0.55049999999999999</v>
      </c>
      <c r="V14" s="36">
        <f t="shared" si="1"/>
        <v>1101</v>
      </c>
      <c r="W14" s="34">
        <f t="shared" si="2"/>
        <v>573.43606640625001</v>
      </c>
      <c r="X14">
        <v>23</v>
      </c>
      <c r="Y14">
        <v>29</v>
      </c>
      <c r="Z14">
        <v>38</v>
      </c>
    </row>
    <row r="15" spans="1:26">
      <c r="A15" s="22">
        <v>2</v>
      </c>
      <c r="B15" t="s">
        <v>22</v>
      </c>
      <c r="C15">
        <v>2</v>
      </c>
      <c r="D15" s="24">
        <v>2</v>
      </c>
      <c r="E15" t="s">
        <v>21</v>
      </c>
      <c r="F15" s="22">
        <v>1</v>
      </c>
      <c r="G15" s="24">
        <v>5</v>
      </c>
      <c r="H15">
        <v>121</v>
      </c>
      <c r="I15" s="32">
        <f t="shared" si="0"/>
        <v>24.2</v>
      </c>
      <c r="J15" s="12">
        <v>182</v>
      </c>
      <c r="K15" s="12">
        <v>619</v>
      </c>
      <c r="L15" s="7">
        <v>20.58</v>
      </c>
      <c r="M15" s="20">
        <v>1.08</v>
      </c>
      <c r="N15" s="20">
        <v>15.85</v>
      </c>
      <c r="O15" s="20">
        <v>25.8</v>
      </c>
      <c r="P15">
        <v>15.8</v>
      </c>
      <c r="Q15" s="10">
        <v>10</v>
      </c>
      <c r="R15">
        <v>3.5</v>
      </c>
      <c r="S15" s="20">
        <v>11.870000000000001</v>
      </c>
      <c r="T15">
        <v>42.9</v>
      </c>
      <c r="U15" s="33">
        <v>0.57910000000000006</v>
      </c>
      <c r="V15" s="36">
        <f t="shared" si="1"/>
        <v>1158.2000000000003</v>
      </c>
      <c r="W15" s="34">
        <f t="shared" si="2"/>
        <v>638.12512644628112</v>
      </c>
      <c r="X15">
        <v>23</v>
      </c>
      <c r="Y15">
        <v>31</v>
      </c>
      <c r="Z15">
        <v>41</v>
      </c>
    </row>
    <row r="16" spans="1:26">
      <c r="A16" s="22">
        <v>3</v>
      </c>
      <c r="B16" t="s">
        <v>22</v>
      </c>
      <c r="C16">
        <v>2</v>
      </c>
      <c r="D16" s="24">
        <v>2</v>
      </c>
      <c r="E16" t="s">
        <v>21</v>
      </c>
      <c r="F16" s="22">
        <v>1</v>
      </c>
      <c r="G16" s="24">
        <v>5</v>
      </c>
      <c r="H16">
        <v>135</v>
      </c>
      <c r="I16" s="32">
        <f t="shared" si="0"/>
        <v>27</v>
      </c>
      <c r="J16" s="12">
        <v>167</v>
      </c>
      <c r="K16" s="12">
        <v>384</v>
      </c>
      <c r="L16" s="7">
        <v>20.04</v>
      </c>
      <c r="M16" s="20">
        <v>1.72</v>
      </c>
      <c r="N16" s="20">
        <v>15.5</v>
      </c>
      <c r="O16" s="20">
        <v>25.6</v>
      </c>
      <c r="P16">
        <v>19.600000000000001</v>
      </c>
      <c r="Q16" s="10">
        <v>6</v>
      </c>
      <c r="R16">
        <v>1.83</v>
      </c>
      <c r="S16" s="20">
        <v>13.13</v>
      </c>
      <c r="T16">
        <v>38</v>
      </c>
      <c r="U16" s="33">
        <v>0.77839999999999998</v>
      </c>
      <c r="V16" s="36">
        <f t="shared" si="1"/>
        <v>1556.8</v>
      </c>
      <c r="W16" s="34">
        <f t="shared" si="2"/>
        <v>768.78820148148145</v>
      </c>
      <c r="X16">
        <v>23</v>
      </c>
      <c r="Y16">
        <v>31</v>
      </c>
      <c r="Z16">
        <v>38</v>
      </c>
    </row>
    <row r="17" spans="1:26">
      <c r="A17" s="22">
        <v>1</v>
      </c>
      <c r="B17" t="s">
        <v>22</v>
      </c>
      <c r="C17">
        <v>2</v>
      </c>
      <c r="D17" s="24">
        <v>3</v>
      </c>
      <c r="E17" t="s">
        <v>21</v>
      </c>
      <c r="F17" s="22">
        <v>1</v>
      </c>
      <c r="G17" s="24">
        <v>5</v>
      </c>
      <c r="H17">
        <v>120</v>
      </c>
      <c r="I17" s="32">
        <f t="shared" si="0"/>
        <v>24</v>
      </c>
      <c r="J17" s="12">
        <v>133.5</v>
      </c>
      <c r="K17" s="12">
        <v>614</v>
      </c>
      <c r="L17" s="7">
        <v>26.1</v>
      </c>
      <c r="M17" s="20">
        <v>1.22</v>
      </c>
      <c r="N17" s="20">
        <v>16.11</v>
      </c>
      <c r="O17" s="20">
        <v>21.1</v>
      </c>
      <c r="P17">
        <v>14.1</v>
      </c>
      <c r="Q17" s="10">
        <v>7</v>
      </c>
      <c r="R17">
        <v>1.8</v>
      </c>
      <c r="S17" s="20">
        <v>12.819999999999999</v>
      </c>
      <c r="T17">
        <v>42</v>
      </c>
      <c r="U17" s="33">
        <v>0.79649999999999999</v>
      </c>
      <c r="V17" s="36">
        <f t="shared" si="1"/>
        <v>1593</v>
      </c>
      <c r="W17" s="34">
        <f t="shared" si="2"/>
        <v>884.99778750000007</v>
      </c>
      <c r="X17">
        <v>23</v>
      </c>
      <c r="Y17">
        <v>29</v>
      </c>
      <c r="Z17">
        <v>38</v>
      </c>
    </row>
    <row r="18" spans="1:26">
      <c r="A18" s="22">
        <v>2</v>
      </c>
      <c r="B18" t="s">
        <v>22</v>
      </c>
      <c r="C18">
        <v>2</v>
      </c>
      <c r="D18" s="24">
        <v>3</v>
      </c>
      <c r="E18" t="s">
        <v>21</v>
      </c>
      <c r="F18" s="22">
        <v>1</v>
      </c>
      <c r="G18" s="24">
        <v>5</v>
      </c>
      <c r="H18">
        <v>120</v>
      </c>
      <c r="I18" s="32">
        <f t="shared" si="0"/>
        <v>24</v>
      </c>
      <c r="J18" s="12">
        <v>120.9</v>
      </c>
      <c r="K18" s="12">
        <v>326</v>
      </c>
      <c r="L18" s="7">
        <v>27.08</v>
      </c>
      <c r="M18" s="20">
        <v>1.1199999999999999</v>
      </c>
      <c r="N18" s="20">
        <v>15.31</v>
      </c>
      <c r="O18" s="20">
        <v>24.6</v>
      </c>
      <c r="P18">
        <v>18.5</v>
      </c>
      <c r="Q18" s="10">
        <v>6.1</v>
      </c>
      <c r="R18">
        <v>1.4300000000000002</v>
      </c>
      <c r="S18" s="20">
        <v>15.930000000000001</v>
      </c>
      <c r="T18">
        <v>35.6</v>
      </c>
      <c r="U18" s="33">
        <v>0.96060000000000001</v>
      </c>
      <c r="V18" s="36">
        <f t="shared" si="1"/>
        <v>1921.2</v>
      </c>
      <c r="W18" s="34">
        <f t="shared" si="2"/>
        <v>1067.330665</v>
      </c>
      <c r="X18">
        <v>23</v>
      </c>
      <c r="Y18">
        <v>29</v>
      </c>
      <c r="Z18">
        <v>38</v>
      </c>
    </row>
    <row r="19" spans="1:26">
      <c r="A19" s="22">
        <v>3</v>
      </c>
      <c r="B19" t="s">
        <v>22</v>
      </c>
      <c r="C19">
        <v>2</v>
      </c>
      <c r="D19" s="24">
        <v>3</v>
      </c>
      <c r="E19" t="s">
        <v>21</v>
      </c>
      <c r="F19" s="22">
        <v>1</v>
      </c>
      <c r="G19" s="24">
        <v>5</v>
      </c>
      <c r="H19">
        <v>120</v>
      </c>
      <c r="I19" s="32">
        <f t="shared" si="0"/>
        <v>24</v>
      </c>
      <c r="J19" s="12">
        <v>186.6</v>
      </c>
      <c r="K19" s="12">
        <v>448</v>
      </c>
      <c r="L19" s="7">
        <v>21.68</v>
      </c>
      <c r="M19" s="20">
        <v>1.3599999999999999</v>
      </c>
      <c r="N19" s="20">
        <v>14.4</v>
      </c>
      <c r="O19" s="20">
        <v>25.6</v>
      </c>
      <c r="P19">
        <v>19.3</v>
      </c>
      <c r="Q19" s="10">
        <v>6.3</v>
      </c>
      <c r="R19">
        <v>1.77</v>
      </c>
      <c r="S19" s="20">
        <v>15.790000000000001</v>
      </c>
      <c r="T19">
        <v>34.9</v>
      </c>
      <c r="U19" s="33">
        <v>1.0563</v>
      </c>
      <c r="V19" s="36">
        <f t="shared" si="1"/>
        <v>2112.6</v>
      </c>
      <c r="W19" s="34">
        <f t="shared" si="2"/>
        <v>1173.6637324999999</v>
      </c>
      <c r="X19">
        <v>23</v>
      </c>
      <c r="Y19">
        <v>29</v>
      </c>
      <c r="Z19">
        <v>38</v>
      </c>
    </row>
    <row r="20" spans="1:26">
      <c r="A20" s="22">
        <v>1</v>
      </c>
      <c r="B20" t="s">
        <v>20</v>
      </c>
      <c r="C20">
        <v>1</v>
      </c>
      <c r="D20" s="24">
        <v>2</v>
      </c>
      <c r="E20" t="s">
        <v>23</v>
      </c>
      <c r="F20" s="22">
        <v>2</v>
      </c>
      <c r="G20" s="24">
        <v>6</v>
      </c>
      <c r="H20">
        <v>61</v>
      </c>
      <c r="I20" s="32">
        <f t="shared" si="0"/>
        <v>10.166666666666666</v>
      </c>
      <c r="J20" s="12">
        <v>160.80000000000001</v>
      </c>
      <c r="K20" s="12">
        <v>563</v>
      </c>
      <c r="L20" s="7">
        <v>29.1</v>
      </c>
      <c r="M20" s="20">
        <v>0.91999999999999993</v>
      </c>
      <c r="N20" s="20">
        <v>16.989999999999998</v>
      </c>
      <c r="O20" s="20">
        <v>29.8</v>
      </c>
      <c r="P20">
        <v>26</v>
      </c>
      <c r="Q20" s="10">
        <v>3.8</v>
      </c>
      <c r="R20">
        <v>0.65</v>
      </c>
      <c r="S20" s="20">
        <v>18.21</v>
      </c>
      <c r="T20">
        <v>39.5</v>
      </c>
      <c r="U20" s="33">
        <v>0.83099999999999996</v>
      </c>
      <c r="V20" s="36">
        <f t="shared" si="1"/>
        <v>1662</v>
      </c>
      <c r="W20" s="34">
        <f t="shared" si="2"/>
        <v>1816.3889016393441</v>
      </c>
      <c r="X20">
        <v>20</v>
      </c>
      <c r="Y20">
        <v>22</v>
      </c>
      <c r="Z20">
        <v>32</v>
      </c>
    </row>
    <row r="21" spans="1:26">
      <c r="A21" s="22">
        <v>2</v>
      </c>
      <c r="B21" t="s">
        <v>20</v>
      </c>
      <c r="C21">
        <v>1</v>
      </c>
      <c r="D21" s="24">
        <v>2</v>
      </c>
      <c r="E21" t="s">
        <v>23</v>
      </c>
      <c r="F21" s="22">
        <v>2</v>
      </c>
      <c r="G21" s="24">
        <v>6</v>
      </c>
      <c r="H21">
        <v>45</v>
      </c>
      <c r="I21" s="32">
        <f t="shared" si="0"/>
        <v>7.5</v>
      </c>
      <c r="J21" s="12">
        <v>165</v>
      </c>
      <c r="K21" s="12">
        <v>198</v>
      </c>
      <c r="L21" s="7">
        <v>18</v>
      </c>
      <c r="M21" s="20">
        <v>0.5</v>
      </c>
      <c r="N21" s="20">
        <v>14.58</v>
      </c>
      <c r="O21" s="20">
        <v>42.4</v>
      </c>
      <c r="P21">
        <v>32.9</v>
      </c>
      <c r="Q21" s="10">
        <v>9.5</v>
      </c>
      <c r="R21">
        <v>1.53</v>
      </c>
      <c r="S21" s="20">
        <v>22.56</v>
      </c>
      <c r="T21">
        <v>28</v>
      </c>
      <c r="U21" s="33">
        <v>0.44320000000000004</v>
      </c>
      <c r="V21" s="36">
        <f t="shared" si="1"/>
        <v>886.4</v>
      </c>
      <c r="W21" s="34">
        <f t="shared" si="2"/>
        <v>1313.1819022222223</v>
      </c>
      <c r="X21">
        <v>21</v>
      </c>
      <c r="Y21">
        <v>25</v>
      </c>
      <c r="Z21">
        <v>36</v>
      </c>
    </row>
    <row r="22" spans="1:26">
      <c r="A22" s="22">
        <v>3</v>
      </c>
      <c r="B22" t="s">
        <v>20</v>
      </c>
      <c r="C22">
        <v>1</v>
      </c>
      <c r="D22" s="24">
        <v>2</v>
      </c>
      <c r="E22" t="s">
        <v>23</v>
      </c>
      <c r="F22" s="22">
        <v>2</v>
      </c>
      <c r="G22" s="24">
        <v>6</v>
      </c>
      <c r="H22">
        <v>48</v>
      </c>
      <c r="I22" s="32">
        <f t="shared" si="0"/>
        <v>8</v>
      </c>
      <c r="J22" s="12">
        <v>74</v>
      </c>
      <c r="K22" s="12">
        <v>355</v>
      </c>
      <c r="L22" s="7">
        <v>25.94</v>
      </c>
      <c r="M22" s="20">
        <v>0.8</v>
      </c>
      <c r="N22" s="20">
        <v>13.65</v>
      </c>
      <c r="O22" s="20">
        <v>24.6</v>
      </c>
      <c r="P22">
        <v>20.9</v>
      </c>
      <c r="Q22" s="10">
        <v>3.7</v>
      </c>
      <c r="R22">
        <v>1.0900000000000001</v>
      </c>
      <c r="S22" s="20">
        <v>13.48</v>
      </c>
      <c r="T22">
        <v>29.2</v>
      </c>
      <c r="U22" s="33">
        <v>0.66589999999999994</v>
      </c>
      <c r="V22" s="36">
        <f t="shared" si="1"/>
        <v>1331.7999999999997</v>
      </c>
      <c r="W22" s="34">
        <f t="shared" si="2"/>
        <v>1849.7175979166666</v>
      </c>
      <c r="X22">
        <v>21</v>
      </c>
      <c r="Y22">
        <v>22</v>
      </c>
      <c r="Z22">
        <v>32</v>
      </c>
    </row>
    <row r="23" spans="1:26">
      <c r="A23" s="22">
        <v>1</v>
      </c>
      <c r="B23" t="s">
        <v>20</v>
      </c>
      <c r="C23">
        <v>1</v>
      </c>
      <c r="D23" s="24">
        <v>3</v>
      </c>
      <c r="E23" t="s">
        <v>23</v>
      </c>
      <c r="F23" s="22">
        <v>2</v>
      </c>
      <c r="G23" s="24">
        <v>6</v>
      </c>
      <c r="H23">
        <v>46</v>
      </c>
      <c r="I23" s="32">
        <f t="shared" si="0"/>
        <v>7.666666666666667</v>
      </c>
      <c r="J23" s="12">
        <v>115.5</v>
      </c>
      <c r="K23" s="12">
        <v>578</v>
      </c>
      <c r="L23" s="7">
        <v>13.96</v>
      </c>
      <c r="M23" s="20">
        <v>0.72</v>
      </c>
      <c r="N23" s="20">
        <v>16.36</v>
      </c>
      <c r="O23" s="20">
        <v>30.2</v>
      </c>
      <c r="P23">
        <v>23.5</v>
      </c>
      <c r="Q23" s="10">
        <v>6.7</v>
      </c>
      <c r="R23">
        <v>1.26</v>
      </c>
      <c r="S23" s="20">
        <v>15.809999999999999</v>
      </c>
      <c r="T23">
        <v>30.4</v>
      </c>
      <c r="U23" s="33">
        <v>0.42199999999999999</v>
      </c>
      <c r="V23" s="36">
        <f t="shared" si="1"/>
        <v>844</v>
      </c>
      <c r="W23" s="34">
        <f t="shared" si="2"/>
        <v>1223.1853478260869</v>
      </c>
      <c r="X23">
        <v>20</v>
      </c>
      <c r="Y23">
        <v>22</v>
      </c>
      <c r="Z23">
        <v>32</v>
      </c>
    </row>
    <row r="24" spans="1:26">
      <c r="A24" s="22">
        <v>2</v>
      </c>
      <c r="B24" t="s">
        <v>20</v>
      </c>
      <c r="C24">
        <v>1</v>
      </c>
      <c r="D24" s="24">
        <v>3</v>
      </c>
      <c r="E24" t="s">
        <v>23</v>
      </c>
      <c r="F24" s="22">
        <v>2</v>
      </c>
      <c r="G24" s="24">
        <v>6</v>
      </c>
      <c r="H24">
        <v>46</v>
      </c>
      <c r="I24" s="32">
        <f t="shared" si="0"/>
        <v>7.666666666666667</v>
      </c>
      <c r="J24" s="12">
        <v>148</v>
      </c>
      <c r="K24" s="12">
        <v>296</v>
      </c>
      <c r="L24" s="7">
        <v>19.600000000000001</v>
      </c>
      <c r="M24" s="20">
        <v>0.57999999999999996</v>
      </c>
      <c r="N24" s="20">
        <v>21.44</v>
      </c>
      <c r="O24" s="20">
        <v>45</v>
      </c>
      <c r="P24">
        <v>41.8</v>
      </c>
      <c r="Q24" s="10">
        <v>3.2</v>
      </c>
      <c r="R24">
        <v>0.62</v>
      </c>
      <c r="S24" s="20">
        <v>29.01</v>
      </c>
      <c r="T24">
        <v>31.3</v>
      </c>
      <c r="U24" s="33">
        <v>0.67989999999999995</v>
      </c>
      <c r="V24" s="36">
        <f t="shared" si="1"/>
        <v>1359.7999999999997</v>
      </c>
      <c r="W24" s="34">
        <f t="shared" si="2"/>
        <v>1970.7197108695652</v>
      </c>
      <c r="X24">
        <v>20</v>
      </c>
      <c r="Y24">
        <v>25</v>
      </c>
      <c r="Z24">
        <v>36</v>
      </c>
    </row>
    <row r="25" spans="1:26">
      <c r="A25" s="22">
        <v>3</v>
      </c>
      <c r="B25" t="s">
        <v>20</v>
      </c>
      <c r="C25">
        <v>1</v>
      </c>
      <c r="D25" s="24">
        <v>3</v>
      </c>
      <c r="E25" t="s">
        <v>23</v>
      </c>
      <c r="F25" s="22">
        <v>2</v>
      </c>
      <c r="G25" s="24">
        <v>6</v>
      </c>
      <c r="H25">
        <v>44</v>
      </c>
      <c r="I25" s="32">
        <f t="shared" si="0"/>
        <v>7.333333333333333</v>
      </c>
      <c r="J25" s="12">
        <v>145.5</v>
      </c>
      <c r="K25" s="12">
        <v>422</v>
      </c>
      <c r="L25" s="7">
        <v>23.52</v>
      </c>
      <c r="M25" s="20">
        <v>0.8</v>
      </c>
      <c r="N25" s="20">
        <v>16.600000000000001</v>
      </c>
      <c r="O25" s="20">
        <v>25</v>
      </c>
      <c r="P25">
        <v>19.100000000000001</v>
      </c>
      <c r="Q25" s="10">
        <v>5.9</v>
      </c>
      <c r="R25">
        <v>1.9899999999999998</v>
      </c>
      <c r="S25" s="20">
        <v>21.59</v>
      </c>
      <c r="T25">
        <v>30.3</v>
      </c>
      <c r="U25" s="33">
        <v>0.4798</v>
      </c>
      <c r="V25" s="36">
        <f t="shared" si="1"/>
        <v>959.6</v>
      </c>
      <c r="W25" s="34">
        <f t="shared" si="2"/>
        <v>1453.9357590909092</v>
      </c>
      <c r="X25">
        <v>20</v>
      </c>
      <c r="Y25">
        <v>25</v>
      </c>
      <c r="Z25">
        <v>36</v>
      </c>
    </row>
    <row r="26" spans="1:26">
      <c r="A26" s="22">
        <v>1</v>
      </c>
      <c r="B26" t="s">
        <v>20</v>
      </c>
      <c r="C26">
        <v>1</v>
      </c>
      <c r="D26" s="24">
        <v>1</v>
      </c>
      <c r="E26" t="s">
        <v>23</v>
      </c>
      <c r="F26" s="22">
        <v>2</v>
      </c>
      <c r="G26" s="24">
        <v>6</v>
      </c>
      <c r="H26">
        <v>48</v>
      </c>
      <c r="I26" s="32">
        <f t="shared" si="0"/>
        <v>8</v>
      </c>
      <c r="J26" s="12">
        <v>52.5</v>
      </c>
      <c r="K26" s="12">
        <v>205</v>
      </c>
      <c r="L26" s="7">
        <v>13.42</v>
      </c>
      <c r="M26" s="20">
        <v>0.33999999999999997</v>
      </c>
      <c r="N26" s="20">
        <v>15.23</v>
      </c>
      <c r="O26" s="20">
        <v>30.7</v>
      </c>
      <c r="P26">
        <v>26</v>
      </c>
      <c r="Q26" s="10">
        <v>4.7</v>
      </c>
      <c r="R26">
        <v>1.1800000000000002</v>
      </c>
      <c r="S26" s="20">
        <v>18.22</v>
      </c>
      <c r="T26">
        <v>30.3</v>
      </c>
      <c r="U26" s="33">
        <v>0.50800000000000001</v>
      </c>
      <c r="V26" s="36">
        <f t="shared" si="1"/>
        <v>1016</v>
      </c>
      <c r="W26" s="34">
        <f t="shared" si="2"/>
        <v>1411.1075833333334</v>
      </c>
      <c r="X26">
        <v>21</v>
      </c>
      <c r="Y26">
        <v>22</v>
      </c>
      <c r="Z26">
        <v>32</v>
      </c>
    </row>
    <row r="27" spans="1:26">
      <c r="A27" s="22">
        <v>2</v>
      </c>
      <c r="B27" t="s">
        <v>20</v>
      </c>
      <c r="C27">
        <v>1</v>
      </c>
      <c r="D27" s="24">
        <v>1</v>
      </c>
      <c r="E27" t="s">
        <v>23</v>
      </c>
      <c r="F27" s="22">
        <v>2</v>
      </c>
      <c r="G27" s="24">
        <v>6</v>
      </c>
      <c r="H27">
        <v>46</v>
      </c>
      <c r="I27" s="32">
        <f t="shared" si="0"/>
        <v>7.666666666666667</v>
      </c>
      <c r="J27" s="12">
        <v>98</v>
      </c>
      <c r="K27" s="12">
        <v>176</v>
      </c>
      <c r="L27" s="7">
        <v>16.28</v>
      </c>
      <c r="M27" s="20">
        <v>0.55999999999999994</v>
      </c>
      <c r="N27" s="20">
        <v>18.13</v>
      </c>
      <c r="O27" s="20">
        <v>34.700000000000003</v>
      </c>
      <c r="P27">
        <v>22.1</v>
      </c>
      <c r="Q27" s="10">
        <v>12.6</v>
      </c>
      <c r="R27">
        <v>2.5300000000000002</v>
      </c>
      <c r="S27" s="20">
        <v>17.690000000000001</v>
      </c>
      <c r="T27">
        <v>26.2</v>
      </c>
      <c r="U27" s="33">
        <v>0.62029999999999996</v>
      </c>
      <c r="V27" s="36">
        <f t="shared" si="1"/>
        <v>1240.5999999999999</v>
      </c>
      <c r="W27" s="34">
        <f t="shared" si="2"/>
        <v>1797.9665195652174</v>
      </c>
      <c r="X27">
        <v>20</v>
      </c>
      <c r="Y27">
        <v>25</v>
      </c>
      <c r="Z27">
        <v>36</v>
      </c>
    </row>
    <row r="28" spans="1:26">
      <c r="A28" s="22">
        <v>3</v>
      </c>
      <c r="B28" t="s">
        <v>20</v>
      </c>
      <c r="C28">
        <v>1</v>
      </c>
      <c r="D28" s="24">
        <v>1</v>
      </c>
      <c r="E28" t="s">
        <v>23</v>
      </c>
      <c r="F28" s="22">
        <v>2</v>
      </c>
      <c r="G28" s="24">
        <v>6</v>
      </c>
      <c r="H28">
        <v>55</v>
      </c>
      <c r="I28" s="32">
        <f t="shared" si="0"/>
        <v>9.1666666666666661</v>
      </c>
      <c r="J28" s="12">
        <v>77.3</v>
      </c>
      <c r="K28" s="12">
        <v>201</v>
      </c>
      <c r="L28" s="7">
        <v>20.92</v>
      </c>
      <c r="M28" s="20">
        <v>0.7</v>
      </c>
      <c r="N28" s="20">
        <v>19.21</v>
      </c>
      <c r="O28" s="20">
        <v>32.700000000000003</v>
      </c>
      <c r="P28">
        <v>29.3</v>
      </c>
      <c r="Q28" s="10">
        <v>3.4</v>
      </c>
      <c r="R28">
        <v>0.94000000000000006</v>
      </c>
      <c r="S28" s="20">
        <v>20.32</v>
      </c>
      <c r="T28">
        <v>29.3</v>
      </c>
      <c r="U28" s="33">
        <v>0.62420000000000009</v>
      </c>
      <c r="V28" s="36">
        <f t="shared" si="1"/>
        <v>1248.4000000000001</v>
      </c>
      <c r="W28" s="34">
        <f t="shared" si="2"/>
        <v>1513.2083381818184</v>
      </c>
      <c r="X28">
        <v>21</v>
      </c>
      <c r="Y28">
        <v>25</v>
      </c>
      <c r="Z28">
        <v>36</v>
      </c>
    </row>
    <row r="29" spans="1:26">
      <c r="A29" s="22">
        <v>1</v>
      </c>
      <c r="B29" t="s">
        <v>20</v>
      </c>
      <c r="C29">
        <v>1</v>
      </c>
      <c r="D29" s="24">
        <v>4</v>
      </c>
      <c r="E29" t="s">
        <v>23</v>
      </c>
      <c r="F29" s="22">
        <v>2</v>
      </c>
      <c r="G29" s="24">
        <v>6</v>
      </c>
      <c r="H29">
        <v>43</v>
      </c>
      <c r="I29" s="32">
        <f t="shared" si="0"/>
        <v>7.166666666666667</v>
      </c>
      <c r="J29" s="12">
        <v>115</v>
      </c>
      <c r="K29" s="12">
        <v>299</v>
      </c>
      <c r="L29" s="7">
        <v>17.18</v>
      </c>
      <c r="M29" s="20">
        <v>0.62</v>
      </c>
      <c r="N29" s="20">
        <v>19.57</v>
      </c>
      <c r="O29" s="20">
        <v>47.5</v>
      </c>
      <c r="P29">
        <v>40.200000000000003</v>
      </c>
      <c r="Q29" s="10">
        <v>7.3</v>
      </c>
      <c r="R29">
        <v>1.51</v>
      </c>
      <c r="S29" s="20">
        <v>27.910000000000004</v>
      </c>
      <c r="T29">
        <v>32.5</v>
      </c>
      <c r="U29" s="33">
        <v>0.68220000000000003</v>
      </c>
      <c r="V29" s="36">
        <f t="shared" si="1"/>
        <v>1364.4</v>
      </c>
      <c r="W29" s="34">
        <f t="shared" si="2"/>
        <v>2115.3435488372097</v>
      </c>
      <c r="X29">
        <v>21</v>
      </c>
      <c r="Y29">
        <v>22</v>
      </c>
      <c r="Z29">
        <v>32</v>
      </c>
    </row>
    <row r="30" spans="1:26">
      <c r="A30" s="22">
        <v>2</v>
      </c>
      <c r="B30" t="s">
        <v>20</v>
      </c>
      <c r="C30">
        <v>1</v>
      </c>
      <c r="D30" s="24">
        <v>4</v>
      </c>
      <c r="E30" t="s">
        <v>23</v>
      </c>
      <c r="F30" s="22">
        <v>2</v>
      </c>
      <c r="G30" s="24">
        <v>6</v>
      </c>
      <c r="H30">
        <v>45</v>
      </c>
      <c r="I30" s="32">
        <f t="shared" si="0"/>
        <v>7.5</v>
      </c>
      <c r="J30" s="12">
        <v>108</v>
      </c>
      <c r="K30" s="12">
        <v>335</v>
      </c>
      <c r="L30" s="7">
        <v>16.079999999999998</v>
      </c>
      <c r="M30" s="20">
        <v>0.67999999999999994</v>
      </c>
      <c r="N30" s="20">
        <v>20.91</v>
      </c>
      <c r="O30" s="20">
        <v>47.4</v>
      </c>
      <c r="P30">
        <v>39.9</v>
      </c>
      <c r="Q30" s="10">
        <v>7.5</v>
      </c>
      <c r="R30">
        <v>2.44</v>
      </c>
      <c r="S30" s="20">
        <v>27.04</v>
      </c>
      <c r="T30">
        <v>32.5</v>
      </c>
      <c r="U30" s="33">
        <v>0.71010000000000006</v>
      </c>
      <c r="V30" s="36">
        <f t="shared" si="1"/>
        <v>1420.2000000000003</v>
      </c>
      <c r="W30" s="34">
        <f t="shared" si="2"/>
        <v>2103.9947400000001</v>
      </c>
      <c r="X30">
        <v>20</v>
      </c>
      <c r="Y30">
        <v>22</v>
      </c>
      <c r="Z30">
        <v>32</v>
      </c>
    </row>
    <row r="31" spans="1:26">
      <c r="A31" s="22">
        <v>3</v>
      </c>
      <c r="B31" t="s">
        <v>20</v>
      </c>
      <c r="C31">
        <v>1</v>
      </c>
      <c r="D31" s="24">
        <v>4</v>
      </c>
      <c r="E31" t="s">
        <v>23</v>
      </c>
      <c r="F31" s="22">
        <v>2</v>
      </c>
      <c r="G31" s="24">
        <v>6</v>
      </c>
      <c r="H31">
        <v>41</v>
      </c>
      <c r="I31" s="32">
        <f t="shared" si="0"/>
        <v>6.833333333333333</v>
      </c>
      <c r="J31" s="12">
        <v>98.9</v>
      </c>
      <c r="K31" s="12">
        <v>257</v>
      </c>
      <c r="L31" s="7">
        <v>34.840000000000003</v>
      </c>
      <c r="M31" s="20">
        <v>0.76</v>
      </c>
      <c r="N31" s="20">
        <v>21.24</v>
      </c>
      <c r="O31" s="20">
        <v>42</v>
      </c>
      <c r="P31">
        <v>39.200000000000003</v>
      </c>
      <c r="Q31" s="10">
        <v>2.8</v>
      </c>
      <c r="R31">
        <v>0.48</v>
      </c>
      <c r="S31" s="20">
        <v>27.939999999999998</v>
      </c>
      <c r="T31">
        <v>30.7</v>
      </c>
      <c r="U31" s="33">
        <v>0.61950000000000005</v>
      </c>
      <c r="V31" s="36">
        <f t="shared" si="1"/>
        <v>1239.0000000000002</v>
      </c>
      <c r="W31" s="34">
        <f t="shared" si="2"/>
        <v>2014.6291097560977</v>
      </c>
      <c r="X31">
        <v>20</v>
      </c>
      <c r="Y31">
        <v>25</v>
      </c>
      <c r="Z31">
        <v>36</v>
      </c>
    </row>
    <row r="32" spans="1:26">
      <c r="A32" s="22">
        <v>1</v>
      </c>
      <c r="B32" t="s">
        <v>22</v>
      </c>
      <c r="C32">
        <v>2</v>
      </c>
      <c r="D32" s="24">
        <v>2</v>
      </c>
      <c r="E32" t="s">
        <v>23</v>
      </c>
      <c r="F32" s="22">
        <v>2</v>
      </c>
      <c r="G32" s="24">
        <v>6</v>
      </c>
      <c r="H32">
        <v>61</v>
      </c>
      <c r="I32" s="32">
        <f t="shared" si="0"/>
        <v>10.166666666666666</v>
      </c>
      <c r="J32" s="12">
        <v>166.7</v>
      </c>
      <c r="K32" s="12">
        <v>367</v>
      </c>
      <c r="L32" s="7">
        <v>23.92</v>
      </c>
      <c r="M32" s="20">
        <v>0.91999999999999993</v>
      </c>
      <c r="N32" s="20">
        <v>14.75</v>
      </c>
      <c r="O32" s="20">
        <v>35.6</v>
      </c>
      <c r="P32">
        <v>15.1</v>
      </c>
      <c r="Q32" s="10">
        <v>20.5</v>
      </c>
      <c r="R32">
        <v>4.76</v>
      </c>
      <c r="S32" s="20">
        <v>14.61</v>
      </c>
      <c r="T32">
        <v>41.6</v>
      </c>
      <c r="U32" s="33">
        <v>0.46020000000000005</v>
      </c>
      <c r="V32" s="36">
        <f t="shared" si="1"/>
        <v>920.4000000000002</v>
      </c>
      <c r="W32" s="34">
        <f t="shared" si="2"/>
        <v>1005.899124590164</v>
      </c>
      <c r="X32">
        <v>23</v>
      </c>
      <c r="Y32">
        <v>29</v>
      </c>
      <c r="Z32">
        <v>38</v>
      </c>
    </row>
    <row r="33" spans="1:26">
      <c r="A33" s="22">
        <v>2</v>
      </c>
      <c r="B33" t="s">
        <v>22</v>
      </c>
      <c r="C33">
        <v>2</v>
      </c>
      <c r="D33" s="24">
        <v>2</v>
      </c>
      <c r="E33" t="s">
        <v>23</v>
      </c>
      <c r="F33" s="22">
        <v>2</v>
      </c>
      <c r="G33" s="24">
        <v>6</v>
      </c>
      <c r="H33">
        <v>75</v>
      </c>
      <c r="I33" s="32">
        <f t="shared" si="0"/>
        <v>12.5</v>
      </c>
      <c r="J33" s="12">
        <v>130</v>
      </c>
      <c r="K33" s="12">
        <v>273</v>
      </c>
      <c r="L33" s="7">
        <v>21.7</v>
      </c>
      <c r="M33" s="20">
        <v>1.3800000000000001</v>
      </c>
      <c r="N33" s="20">
        <v>15.01</v>
      </c>
      <c r="O33" s="20">
        <v>23.9</v>
      </c>
      <c r="P33">
        <v>17.7</v>
      </c>
      <c r="Q33" s="10">
        <v>6.2</v>
      </c>
      <c r="R33">
        <v>2.63</v>
      </c>
      <c r="S33" s="20">
        <v>20.22</v>
      </c>
      <c r="T33">
        <v>51.4</v>
      </c>
      <c r="U33" s="33">
        <v>0.61729999999999996</v>
      </c>
      <c r="V33" s="36">
        <f t="shared" si="1"/>
        <v>1234.5999999999999</v>
      </c>
      <c r="W33" s="34">
        <f t="shared" si="2"/>
        <v>1097.4194786666665</v>
      </c>
      <c r="X33">
        <v>25</v>
      </c>
      <c r="Y33">
        <v>29</v>
      </c>
      <c r="Z33">
        <v>38</v>
      </c>
    </row>
    <row r="34" spans="1:26">
      <c r="A34" s="22">
        <v>3</v>
      </c>
      <c r="B34" t="s">
        <v>22</v>
      </c>
      <c r="C34">
        <v>2</v>
      </c>
      <c r="D34" s="24">
        <v>2</v>
      </c>
      <c r="E34" t="s">
        <v>23</v>
      </c>
      <c r="F34" s="22">
        <v>2</v>
      </c>
      <c r="G34" s="24">
        <v>6</v>
      </c>
      <c r="H34">
        <v>47</v>
      </c>
      <c r="I34" s="32">
        <f t="shared" si="0"/>
        <v>7.833333333333333</v>
      </c>
      <c r="J34" s="12">
        <v>185.2</v>
      </c>
      <c r="K34" s="12">
        <v>315</v>
      </c>
      <c r="L34" s="7">
        <v>30.04</v>
      </c>
      <c r="M34" s="20">
        <v>1.22</v>
      </c>
      <c r="N34" s="20">
        <v>14.25</v>
      </c>
      <c r="O34" s="20">
        <v>37</v>
      </c>
      <c r="P34">
        <v>29.8</v>
      </c>
      <c r="Q34" s="10">
        <v>7.2</v>
      </c>
      <c r="R34">
        <v>1.6600000000000001</v>
      </c>
      <c r="S34" s="20">
        <v>27.02</v>
      </c>
      <c r="T34">
        <v>40.299999999999997</v>
      </c>
      <c r="U34" s="33">
        <v>0.74620000000000009</v>
      </c>
      <c r="V34" s="36">
        <f t="shared" si="1"/>
        <v>1492.4</v>
      </c>
      <c r="W34" s="34">
        <f t="shared" si="2"/>
        <v>2116.874140425532</v>
      </c>
      <c r="X34">
        <v>25</v>
      </c>
      <c r="Y34">
        <v>31</v>
      </c>
      <c r="Z34">
        <v>41</v>
      </c>
    </row>
    <row r="35" spans="1:26">
      <c r="A35" s="22">
        <v>1</v>
      </c>
      <c r="B35" t="s">
        <v>22</v>
      </c>
      <c r="C35">
        <v>2</v>
      </c>
      <c r="D35" s="24">
        <v>1</v>
      </c>
      <c r="E35" t="s">
        <v>23</v>
      </c>
      <c r="F35" s="22">
        <v>2</v>
      </c>
      <c r="G35" s="24">
        <v>6</v>
      </c>
      <c r="H35">
        <v>49</v>
      </c>
      <c r="I35" s="32">
        <f t="shared" si="0"/>
        <v>8.1666666666666661</v>
      </c>
      <c r="J35" s="12">
        <v>136.1</v>
      </c>
      <c r="K35" s="12">
        <v>354</v>
      </c>
      <c r="L35" s="7">
        <v>22.5</v>
      </c>
      <c r="M35" s="20">
        <v>1.04</v>
      </c>
      <c r="N35" s="20">
        <v>13.31</v>
      </c>
      <c r="O35" s="20">
        <v>33</v>
      </c>
      <c r="P35">
        <v>23.5</v>
      </c>
      <c r="Q35" s="10">
        <v>9.5</v>
      </c>
      <c r="R35">
        <v>2.59</v>
      </c>
      <c r="S35" s="20">
        <v>18.369999999999997</v>
      </c>
      <c r="T35">
        <v>42.3</v>
      </c>
      <c r="U35" s="33">
        <v>0.5575</v>
      </c>
      <c r="V35" s="36">
        <f t="shared" si="1"/>
        <v>1115</v>
      </c>
      <c r="W35" s="34">
        <f t="shared" si="2"/>
        <v>1517.0030102040816</v>
      </c>
      <c r="X35">
        <v>23</v>
      </c>
      <c r="Y35">
        <v>29</v>
      </c>
      <c r="Z35">
        <v>38</v>
      </c>
    </row>
    <row r="36" spans="1:26">
      <c r="A36" s="22">
        <v>2</v>
      </c>
      <c r="B36" t="s">
        <v>22</v>
      </c>
      <c r="C36">
        <v>2</v>
      </c>
      <c r="D36" s="24">
        <v>1</v>
      </c>
      <c r="E36" t="s">
        <v>23</v>
      </c>
      <c r="F36" s="22">
        <v>2</v>
      </c>
      <c r="G36" s="24">
        <v>6</v>
      </c>
      <c r="H36">
        <v>50</v>
      </c>
      <c r="I36" s="32">
        <f t="shared" si="0"/>
        <v>8.3333333333333339</v>
      </c>
      <c r="J36" s="12">
        <v>104</v>
      </c>
      <c r="K36" s="12">
        <v>406</v>
      </c>
      <c r="L36" s="7">
        <v>16.02</v>
      </c>
      <c r="M36" s="20">
        <v>0.76</v>
      </c>
      <c r="N36" s="20">
        <v>11.27</v>
      </c>
      <c r="O36" s="20">
        <v>26.3</v>
      </c>
      <c r="P36">
        <v>20</v>
      </c>
      <c r="Q36" s="10">
        <v>6.3</v>
      </c>
      <c r="R36">
        <v>2.5499999999999998</v>
      </c>
      <c r="S36" s="20">
        <v>13.790000000000001</v>
      </c>
      <c r="T36">
        <v>43</v>
      </c>
      <c r="U36" s="33">
        <v>0.45689999999999997</v>
      </c>
      <c r="V36" s="36">
        <f t="shared" si="1"/>
        <v>913.8</v>
      </c>
      <c r="W36" s="34">
        <f t="shared" si="2"/>
        <v>1218.3969540000001</v>
      </c>
      <c r="X36">
        <v>23</v>
      </c>
      <c r="Y36">
        <v>29</v>
      </c>
      <c r="Z36">
        <v>38</v>
      </c>
    </row>
    <row r="37" spans="1:26">
      <c r="A37" s="22">
        <v>3</v>
      </c>
      <c r="B37" t="s">
        <v>22</v>
      </c>
      <c r="C37">
        <v>2</v>
      </c>
      <c r="D37" s="24">
        <v>1</v>
      </c>
      <c r="E37" t="s">
        <v>23</v>
      </c>
      <c r="F37" s="22">
        <v>2</v>
      </c>
      <c r="G37" s="24">
        <v>6</v>
      </c>
      <c r="H37">
        <v>40</v>
      </c>
      <c r="I37" s="32">
        <f t="shared" si="0"/>
        <v>6.666666666666667</v>
      </c>
      <c r="J37" s="12">
        <v>93</v>
      </c>
      <c r="K37" s="12">
        <v>149</v>
      </c>
      <c r="L37" s="7">
        <v>38.72</v>
      </c>
      <c r="M37" s="20">
        <v>1.7</v>
      </c>
      <c r="N37" s="20">
        <v>12.95</v>
      </c>
      <c r="O37" s="20">
        <v>26</v>
      </c>
      <c r="P37">
        <v>19.7</v>
      </c>
      <c r="Q37" s="10">
        <v>6.3</v>
      </c>
      <c r="R37">
        <v>1.98</v>
      </c>
      <c r="S37" s="20">
        <v>15.87</v>
      </c>
      <c r="T37">
        <v>43.5</v>
      </c>
      <c r="U37" s="33">
        <v>0.55149999999999999</v>
      </c>
      <c r="V37" s="36">
        <f t="shared" si="1"/>
        <v>1103</v>
      </c>
      <c r="W37" s="34">
        <f t="shared" si="2"/>
        <v>1838.3287375</v>
      </c>
      <c r="X37">
        <v>25</v>
      </c>
      <c r="Y37">
        <v>29</v>
      </c>
      <c r="Z37">
        <v>41</v>
      </c>
    </row>
    <row r="38" spans="1:26">
      <c r="A38" s="22">
        <v>1</v>
      </c>
      <c r="B38" t="s">
        <v>22</v>
      </c>
      <c r="C38">
        <v>2</v>
      </c>
      <c r="D38" s="24">
        <v>4</v>
      </c>
      <c r="E38" t="s">
        <v>23</v>
      </c>
      <c r="F38" s="22">
        <v>2</v>
      </c>
      <c r="G38" s="24">
        <v>6</v>
      </c>
      <c r="H38">
        <v>49</v>
      </c>
      <c r="I38" s="32">
        <f t="shared" si="0"/>
        <v>8.1666666666666661</v>
      </c>
      <c r="J38" s="12">
        <v>137.30000000000001</v>
      </c>
      <c r="K38" s="12">
        <v>494</v>
      </c>
      <c r="L38" s="7">
        <v>9.44</v>
      </c>
      <c r="M38" s="20">
        <v>0.84000000000000008</v>
      </c>
      <c r="N38" s="20">
        <v>14.71</v>
      </c>
      <c r="O38" s="20">
        <v>43.4</v>
      </c>
      <c r="P38">
        <v>35.4</v>
      </c>
      <c r="Q38" s="10">
        <v>8</v>
      </c>
      <c r="R38">
        <v>2.48</v>
      </c>
      <c r="S38" s="20">
        <v>32.269999999999996</v>
      </c>
      <c r="T38">
        <v>49.5</v>
      </c>
      <c r="U38" s="33">
        <v>0.74820000000000009</v>
      </c>
      <c r="V38" s="36">
        <f t="shared" si="1"/>
        <v>1496.4</v>
      </c>
      <c r="W38" s="34">
        <f t="shared" si="2"/>
        <v>2035.9132775510207</v>
      </c>
      <c r="X38">
        <v>23</v>
      </c>
      <c r="Y38">
        <v>29</v>
      </c>
      <c r="Z38">
        <v>38</v>
      </c>
    </row>
    <row r="39" spans="1:26">
      <c r="A39" s="22">
        <v>2</v>
      </c>
      <c r="B39" t="s">
        <v>22</v>
      </c>
      <c r="C39">
        <v>2</v>
      </c>
      <c r="D39" s="24">
        <v>4</v>
      </c>
      <c r="E39" t="s">
        <v>23</v>
      </c>
      <c r="F39" s="22">
        <v>2</v>
      </c>
      <c r="G39" s="24">
        <v>6</v>
      </c>
      <c r="H39">
        <v>47</v>
      </c>
      <c r="I39" s="32">
        <f t="shared" si="0"/>
        <v>7.833333333333333</v>
      </c>
      <c r="J39" s="12">
        <v>136.5</v>
      </c>
      <c r="K39" s="12">
        <v>328</v>
      </c>
      <c r="L39" s="7">
        <v>26</v>
      </c>
      <c r="M39" s="20">
        <v>0.84000000000000008</v>
      </c>
      <c r="N39" s="20">
        <v>13</v>
      </c>
      <c r="O39" s="20">
        <v>22.6</v>
      </c>
      <c r="P39">
        <v>17.600000000000001</v>
      </c>
      <c r="Q39" s="10">
        <v>5</v>
      </c>
      <c r="R39">
        <v>1.83</v>
      </c>
      <c r="S39" s="20">
        <v>12.89</v>
      </c>
      <c r="T39">
        <v>42.5</v>
      </c>
      <c r="U39" s="33">
        <v>0.55989999999999995</v>
      </c>
      <c r="V39" s="36">
        <f t="shared" si="1"/>
        <v>1119.7999999999997</v>
      </c>
      <c r="W39" s="34">
        <f t="shared" si="2"/>
        <v>1588.3648234042553</v>
      </c>
      <c r="X39">
        <v>25</v>
      </c>
      <c r="Y39">
        <v>31</v>
      </c>
      <c r="Z39">
        <v>38</v>
      </c>
    </row>
    <row r="40" spans="1:26">
      <c r="A40" s="22">
        <v>3</v>
      </c>
      <c r="B40" t="s">
        <v>22</v>
      </c>
      <c r="C40">
        <v>2</v>
      </c>
      <c r="D40" s="24">
        <v>4</v>
      </c>
      <c r="E40" t="s">
        <v>23</v>
      </c>
      <c r="F40" s="22">
        <v>2</v>
      </c>
      <c r="G40" s="24">
        <v>6</v>
      </c>
      <c r="H40">
        <v>44</v>
      </c>
      <c r="I40" s="32">
        <f t="shared" si="0"/>
        <v>7.333333333333333</v>
      </c>
      <c r="J40" s="12">
        <v>165</v>
      </c>
      <c r="K40" s="12">
        <v>941</v>
      </c>
      <c r="L40" s="7">
        <v>26.22</v>
      </c>
      <c r="M40" s="20">
        <v>0.86</v>
      </c>
      <c r="N40" s="20">
        <v>14.75</v>
      </c>
      <c r="O40" s="20">
        <v>27.2</v>
      </c>
      <c r="P40">
        <v>19.5</v>
      </c>
      <c r="Q40" s="10">
        <v>7.7</v>
      </c>
      <c r="R40">
        <v>3.19</v>
      </c>
      <c r="S40" s="20">
        <v>20.69</v>
      </c>
      <c r="T40">
        <v>47.1</v>
      </c>
      <c r="U40" s="33">
        <v>0.7893</v>
      </c>
      <c r="V40" s="36">
        <f t="shared" si="1"/>
        <v>1578.6</v>
      </c>
      <c r="W40" s="34">
        <f t="shared" si="2"/>
        <v>2391.8122022727275</v>
      </c>
      <c r="X40">
        <v>25</v>
      </c>
      <c r="Y40">
        <v>29</v>
      </c>
      <c r="Z40">
        <v>38</v>
      </c>
    </row>
    <row r="41" spans="1:26">
      <c r="A41" s="22">
        <v>1</v>
      </c>
      <c r="B41" t="s">
        <v>22</v>
      </c>
      <c r="C41">
        <v>2</v>
      </c>
      <c r="D41" s="24">
        <v>3</v>
      </c>
      <c r="E41" t="s">
        <v>23</v>
      </c>
      <c r="F41" s="22">
        <v>2</v>
      </c>
      <c r="G41" s="24">
        <v>6</v>
      </c>
      <c r="H41">
        <v>52</v>
      </c>
      <c r="I41" s="32">
        <f t="shared" si="0"/>
        <v>8.6666666666666661</v>
      </c>
      <c r="J41" s="12">
        <v>140.80000000000001</v>
      </c>
      <c r="K41" s="12">
        <v>436</v>
      </c>
      <c r="L41" s="7">
        <v>33.64</v>
      </c>
      <c r="M41" s="20">
        <v>1.6600000000000001</v>
      </c>
      <c r="N41" s="20">
        <v>16.329999999999998</v>
      </c>
      <c r="O41" s="20">
        <v>22.8</v>
      </c>
      <c r="P41">
        <v>10</v>
      </c>
      <c r="Q41" s="10">
        <v>12.8</v>
      </c>
      <c r="R41">
        <v>4.0299999999999994</v>
      </c>
      <c r="S41" s="20">
        <v>12.58</v>
      </c>
      <c r="T41">
        <v>39.6</v>
      </c>
      <c r="U41" s="33">
        <v>0.53239999999999998</v>
      </c>
      <c r="V41" s="36">
        <f t="shared" si="1"/>
        <v>1064.8</v>
      </c>
      <c r="W41" s="34">
        <f t="shared" si="2"/>
        <v>1365.1247923076924</v>
      </c>
      <c r="X41">
        <v>20</v>
      </c>
      <c r="Y41">
        <v>29</v>
      </c>
      <c r="Z41">
        <v>38</v>
      </c>
    </row>
    <row r="42" spans="1:26">
      <c r="A42" s="22">
        <v>2</v>
      </c>
      <c r="B42" t="s">
        <v>22</v>
      </c>
      <c r="C42">
        <v>2</v>
      </c>
      <c r="D42" s="24">
        <v>3</v>
      </c>
      <c r="E42" t="s">
        <v>23</v>
      </c>
      <c r="F42" s="22">
        <v>2</v>
      </c>
      <c r="G42" s="24">
        <v>6</v>
      </c>
      <c r="H42">
        <v>49</v>
      </c>
      <c r="I42" s="32">
        <f t="shared" si="0"/>
        <v>8.1666666666666661</v>
      </c>
      <c r="J42" s="12">
        <v>192.5</v>
      </c>
      <c r="K42" s="12">
        <v>616</v>
      </c>
      <c r="L42" s="7">
        <v>22.56</v>
      </c>
      <c r="M42" s="20">
        <v>1.42</v>
      </c>
      <c r="N42" s="20">
        <v>14.9</v>
      </c>
      <c r="O42" s="20">
        <v>31.3</v>
      </c>
      <c r="P42">
        <v>17.600000000000001</v>
      </c>
      <c r="Q42" s="10">
        <v>13.7</v>
      </c>
      <c r="R42">
        <v>3.35</v>
      </c>
      <c r="S42" s="20">
        <v>21.59</v>
      </c>
      <c r="T42">
        <v>45.8</v>
      </c>
      <c r="U42" s="33">
        <v>0.73199999999999998</v>
      </c>
      <c r="V42" s="36">
        <f t="shared" si="1"/>
        <v>1464</v>
      </c>
      <c r="W42" s="34">
        <f t="shared" si="2"/>
        <v>1991.8317551020409</v>
      </c>
      <c r="X42">
        <v>23</v>
      </c>
      <c r="Y42">
        <v>29</v>
      </c>
      <c r="Z42">
        <v>41</v>
      </c>
    </row>
    <row r="43" spans="1:26">
      <c r="A43" s="22">
        <v>3</v>
      </c>
      <c r="B43" t="s">
        <v>22</v>
      </c>
      <c r="C43">
        <v>2</v>
      </c>
      <c r="D43" s="24">
        <v>3</v>
      </c>
      <c r="E43" t="s">
        <v>23</v>
      </c>
      <c r="F43" s="22">
        <v>2</v>
      </c>
      <c r="G43" s="24">
        <v>6</v>
      </c>
      <c r="H43">
        <v>50</v>
      </c>
      <c r="I43" s="32">
        <f t="shared" si="0"/>
        <v>8.3333333333333339</v>
      </c>
      <c r="J43" s="12">
        <v>176</v>
      </c>
      <c r="K43" s="12">
        <v>616</v>
      </c>
      <c r="L43" s="7">
        <v>29.46</v>
      </c>
      <c r="M43" s="20">
        <v>1.3199999999999998</v>
      </c>
      <c r="N43" s="20">
        <v>12.05</v>
      </c>
      <c r="O43" s="20">
        <v>32</v>
      </c>
      <c r="P43">
        <v>25.4</v>
      </c>
      <c r="Q43" s="10">
        <v>6.6</v>
      </c>
      <c r="R43">
        <v>1.49</v>
      </c>
      <c r="S43" s="20">
        <v>21.43</v>
      </c>
      <c r="T43">
        <v>44.1</v>
      </c>
      <c r="U43" s="33">
        <v>0.74399999999999999</v>
      </c>
      <c r="V43" s="36">
        <f t="shared" si="1"/>
        <v>1488</v>
      </c>
      <c r="W43" s="34">
        <f t="shared" si="2"/>
        <v>1983.9950399999998</v>
      </c>
      <c r="X43">
        <v>23</v>
      </c>
      <c r="Y43">
        <v>29</v>
      </c>
      <c r="Z43">
        <v>38</v>
      </c>
    </row>
    <row r="44" spans="1:26">
      <c r="Q44" s="12"/>
      <c r="U44" s="12"/>
      <c r="V44" s="37"/>
    </row>
    <row r="45" spans="1:26">
      <c r="B45" s="4" t="s">
        <v>41</v>
      </c>
    </row>
    <row r="46" spans="1:26">
      <c r="B46" s="14" t="s">
        <v>10</v>
      </c>
    </row>
    <row r="47" spans="1:26">
      <c r="B47" s="14" t="s">
        <v>11</v>
      </c>
    </row>
    <row r="48" spans="1:26">
      <c r="B48" s="14" t="s">
        <v>42</v>
      </c>
    </row>
    <row r="49" spans="2:7">
      <c r="B49" s="14" t="s">
        <v>43</v>
      </c>
    </row>
    <row r="51" spans="2:7">
      <c r="B51" s="27" t="s">
        <v>46</v>
      </c>
      <c r="C51" s="27"/>
      <c r="D51" s="29"/>
      <c r="E51" s="27"/>
      <c r="F51" s="27"/>
      <c r="G51" s="27"/>
    </row>
    <row r="52" spans="2:7">
      <c r="B52" s="14" t="s">
        <v>39</v>
      </c>
      <c r="C52" s="14" t="s">
        <v>39</v>
      </c>
      <c r="E52" s="14"/>
      <c r="F52" s="14"/>
    </row>
    <row r="53" spans="2:7">
      <c r="B53" s="14" t="s">
        <v>40</v>
      </c>
      <c r="C53" s="14" t="s">
        <v>40</v>
      </c>
      <c r="E53" s="14"/>
    </row>
    <row r="54" spans="2:7">
      <c r="B54" s="14"/>
      <c r="C54" s="14"/>
      <c r="E54" s="14"/>
    </row>
  </sheetData>
  <pageMargins left="0.7" right="0.7" top="0.75" bottom="0.75" header="0.3" footer="0.3"/>
  <pageSetup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3"/>
  <sheetViews>
    <sheetView topLeftCell="D1" workbookViewId="0">
      <selection activeCell="L21" sqref="L21"/>
    </sheetView>
  </sheetViews>
  <sheetFormatPr baseColWidth="10" defaultColWidth="8.83203125" defaultRowHeight="14" x14ac:dyDescent="0"/>
  <cols>
    <col min="1" max="1" width="5.1640625" bestFit="1" customWidth="1"/>
    <col min="2" max="2" width="14.33203125" customWidth="1"/>
    <col min="3" max="3" width="9.33203125" customWidth="1"/>
    <col min="4" max="4" width="12.1640625" style="17" bestFit="1" customWidth="1"/>
    <col min="5" max="5" width="14.1640625" style="17" bestFit="1" customWidth="1"/>
    <col min="6" max="6" width="14.1640625" style="17" customWidth="1"/>
    <col min="7" max="7" width="15.1640625" style="17" bestFit="1" customWidth="1"/>
    <col min="8" max="8" width="22.6640625" style="7" customWidth="1"/>
    <col min="9" max="9" width="16" style="17" customWidth="1"/>
    <col min="10" max="10" width="27.1640625" style="17" customWidth="1"/>
    <col min="11" max="11" width="16.5" style="17" customWidth="1"/>
    <col min="12" max="12" width="17.5" style="17" bestFit="1" customWidth="1"/>
    <col min="13" max="13" width="18.83203125" style="17" bestFit="1" customWidth="1"/>
    <col min="14" max="14" width="16.6640625" style="17" bestFit="1" customWidth="1"/>
    <col min="15" max="15" width="12.6640625" customWidth="1"/>
    <col min="16" max="16" width="16.5" customWidth="1"/>
    <col min="17" max="17" width="22.5" customWidth="1"/>
    <col min="18" max="18" width="18" customWidth="1"/>
    <col min="19" max="19" width="20.1640625" style="18" customWidth="1"/>
    <col min="20" max="20" width="13.83203125" style="18" bestFit="1" customWidth="1"/>
    <col min="21" max="21" width="14.83203125" customWidth="1"/>
    <col min="22" max="22" width="15.6640625" bestFit="1" customWidth="1"/>
    <col min="23" max="23" width="14.33203125" customWidth="1"/>
    <col min="24" max="24" width="14.6640625" customWidth="1"/>
    <col min="25" max="25" width="13.5" bestFit="1" customWidth="1"/>
    <col min="26" max="26" width="12.5" customWidth="1"/>
    <col min="27" max="27" width="17.5" customWidth="1"/>
    <col min="28" max="29" width="14.1640625" customWidth="1"/>
    <col min="30" max="30" width="14.33203125" customWidth="1"/>
    <col min="31" max="31" width="17.6640625" bestFit="1" customWidth="1"/>
    <col min="32" max="32" width="12.1640625" style="16" bestFit="1" customWidth="1"/>
    <col min="33" max="33" width="15.1640625" bestFit="1" customWidth="1"/>
    <col min="34" max="34" width="8" bestFit="1" customWidth="1"/>
  </cols>
  <sheetData>
    <row r="1" spans="1:31" s="7" customFormat="1">
      <c r="A1" s="1" t="s">
        <v>0</v>
      </c>
      <c r="B1" s="1" t="s">
        <v>15</v>
      </c>
      <c r="C1" s="1" t="s">
        <v>35</v>
      </c>
      <c r="D1" s="1" t="s">
        <v>7</v>
      </c>
      <c r="E1" s="2" t="s">
        <v>24</v>
      </c>
      <c r="F1" s="2" t="s">
        <v>51</v>
      </c>
      <c r="G1" s="3" t="s">
        <v>25</v>
      </c>
      <c r="H1" s="28" t="s">
        <v>44</v>
      </c>
      <c r="I1" s="4" t="s">
        <v>36</v>
      </c>
      <c r="J1" s="3" t="s">
        <v>37</v>
      </c>
      <c r="K1" s="5" t="s">
        <v>47</v>
      </c>
      <c r="L1" s="19" t="s">
        <v>28</v>
      </c>
      <c r="M1" s="6" t="s">
        <v>1</v>
      </c>
      <c r="N1" s="3" t="s">
        <v>38</v>
      </c>
      <c r="O1" s="4" t="s">
        <v>29</v>
      </c>
      <c r="P1" s="1" t="s">
        <v>30</v>
      </c>
      <c r="Q1" s="3" t="s">
        <v>31</v>
      </c>
      <c r="R1" s="3" t="s">
        <v>48</v>
      </c>
      <c r="S1" s="19" t="s">
        <v>19</v>
      </c>
      <c r="T1" s="1" t="s">
        <v>49</v>
      </c>
      <c r="U1" s="3" t="s">
        <v>13</v>
      </c>
      <c r="V1" s="1" t="s">
        <v>32</v>
      </c>
      <c r="W1" s="3" t="s">
        <v>33</v>
      </c>
      <c r="X1" s="3" t="s">
        <v>34</v>
      </c>
      <c r="AD1" s="3"/>
      <c r="AE1" s="3"/>
    </row>
    <row r="2" spans="1:31">
      <c r="A2">
        <v>1</v>
      </c>
      <c r="B2" t="s">
        <v>5</v>
      </c>
      <c r="C2">
        <v>4</v>
      </c>
      <c r="D2">
        <v>2</v>
      </c>
      <c r="E2">
        <v>125</v>
      </c>
      <c r="F2" s="32">
        <f>E2/5</f>
        <v>25</v>
      </c>
      <c r="G2" s="9">
        <v>341</v>
      </c>
      <c r="H2" s="10">
        <v>621</v>
      </c>
      <c r="I2" s="11">
        <v>12.55</v>
      </c>
      <c r="J2" s="9">
        <v>1.0900000000000001</v>
      </c>
      <c r="K2" s="25">
        <f>J2/I2</f>
        <v>8.6852589641434261E-2</v>
      </c>
      <c r="L2" s="12">
        <v>14.5</v>
      </c>
      <c r="M2" s="13">
        <v>0.8</v>
      </c>
      <c r="N2" s="10">
        <v>31.5</v>
      </c>
      <c r="O2">
        <v>21.9</v>
      </c>
      <c r="P2">
        <v>9.6</v>
      </c>
      <c r="Q2" s="11">
        <v>1.9100000000000001</v>
      </c>
      <c r="R2">
        <v>19.850000000000001</v>
      </c>
      <c r="S2" s="12">
        <v>37.299999999999997</v>
      </c>
      <c r="T2">
        <v>213.89999999999998</v>
      </c>
      <c r="U2" s="15">
        <f t="shared" ref="U2:U28" si="0">T2/E2*200000/1000</f>
        <v>342.23999999999995</v>
      </c>
      <c r="W2" s="8">
        <v>29</v>
      </c>
      <c r="X2" s="8">
        <v>37</v>
      </c>
      <c r="AD2" s="14"/>
      <c r="AE2" s="11"/>
    </row>
    <row r="3" spans="1:31">
      <c r="A3">
        <v>2</v>
      </c>
      <c r="B3" t="s">
        <v>5</v>
      </c>
      <c r="C3">
        <v>4</v>
      </c>
      <c r="D3">
        <v>2</v>
      </c>
      <c r="E3">
        <v>163</v>
      </c>
      <c r="F3" s="32">
        <f t="shared" ref="F3:F28" si="1">E3/5</f>
        <v>32.6</v>
      </c>
      <c r="G3" s="9">
        <v>479.1</v>
      </c>
      <c r="H3" s="10">
        <v>915</v>
      </c>
      <c r="I3" s="11">
        <v>14.41</v>
      </c>
      <c r="J3" s="9">
        <v>1.45</v>
      </c>
      <c r="K3" s="25">
        <f t="shared" ref="K3:K28" si="2">J3/I3</f>
        <v>0.10062456627342123</v>
      </c>
      <c r="L3" s="12">
        <v>12.34</v>
      </c>
      <c r="M3" s="13">
        <v>1.2269938650306749</v>
      </c>
      <c r="N3" s="10">
        <v>19</v>
      </c>
      <c r="O3">
        <v>8.1999999999999993</v>
      </c>
      <c r="P3">
        <v>10.8</v>
      </c>
      <c r="Q3" s="11">
        <v>1.59</v>
      </c>
      <c r="R3">
        <v>7.65</v>
      </c>
      <c r="S3" s="12">
        <v>34.6</v>
      </c>
      <c r="T3">
        <v>876.19999999999993</v>
      </c>
      <c r="U3" s="15">
        <f t="shared" si="0"/>
        <v>1075.0920245398772</v>
      </c>
      <c r="W3" s="8">
        <v>29</v>
      </c>
      <c r="X3" s="8">
        <v>37</v>
      </c>
      <c r="AD3" s="14"/>
      <c r="AE3" s="11"/>
    </row>
    <row r="4" spans="1:31">
      <c r="A4">
        <v>3</v>
      </c>
      <c r="B4" t="s">
        <v>5</v>
      </c>
      <c r="C4">
        <v>4</v>
      </c>
      <c r="D4">
        <v>2</v>
      </c>
      <c r="E4">
        <v>130</v>
      </c>
      <c r="F4" s="32">
        <f t="shared" si="1"/>
        <v>26</v>
      </c>
      <c r="G4" s="9">
        <v>255.3</v>
      </c>
      <c r="H4" s="10">
        <v>702</v>
      </c>
      <c r="I4" s="11">
        <v>11.43</v>
      </c>
      <c r="J4" s="9">
        <v>1.46</v>
      </c>
      <c r="K4" s="25">
        <f t="shared" si="2"/>
        <v>0.12773403324584426</v>
      </c>
      <c r="L4" s="12">
        <v>12.34</v>
      </c>
      <c r="M4" s="13">
        <v>3.8461538461538463</v>
      </c>
      <c r="N4" s="10">
        <v>20</v>
      </c>
      <c r="O4">
        <v>15.1</v>
      </c>
      <c r="P4">
        <v>4.9000000000000004</v>
      </c>
      <c r="Q4" s="11">
        <v>1.05</v>
      </c>
      <c r="R4">
        <v>14.55</v>
      </c>
      <c r="S4" s="12">
        <v>50.2</v>
      </c>
      <c r="T4">
        <v>1271.3</v>
      </c>
      <c r="U4" s="15">
        <f t="shared" si="0"/>
        <v>1955.8461538461536</v>
      </c>
      <c r="W4" s="8">
        <v>29</v>
      </c>
      <c r="X4" s="8">
        <v>37</v>
      </c>
      <c r="AD4" s="14"/>
      <c r="AE4" s="11"/>
    </row>
    <row r="5" spans="1:31">
      <c r="A5">
        <v>1</v>
      </c>
      <c r="B5" t="s">
        <v>2</v>
      </c>
      <c r="C5">
        <v>2</v>
      </c>
      <c r="D5">
        <v>2</v>
      </c>
      <c r="E5">
        <v>137</v>
      </c>
      <c r="F5" s="32">
        <f t="shared" si="1"/>
        <v>27.4</v>
      </c>
      <c r="G5" s="9">
        <v>335.8</v>
      </c>
      <c r="H5" s="10">
        <v>806</v>
      </c>
      <c r="I5" s="11">
        <v>22.9</v>
      </c>
      <c r="J5" s="9">
        <v>1.2</v>
      </c>
      <c r="K5" s="25">
        <f t="shared" si="2"/>
        <v>5.2401746724890834E-2</v>
      </c>
      <c r="L5" s="12">
        <v>17.28</v>
      </c>
      <c r="M5" s="13">
        <v>0</v>
      </c>
      <c r="N5" s="10">
        <v>19.5</v>
      </c>
      <c r="O5">
        <v>12.8</v>
      </c>
      <c r="P5">
        <v>6.7</v>
      </c>
      <c r="Q5" s="11">
        <v>2.2399999999999998</v>
      </c>
      <c r="R5">
        <v>10.040000000000001</v>
      </c>
      <c r="S5" s="12">
        <v>37</v>
      </c>
      <c r="T5">
        <v>842.3</v>
      </c>
      <c r="U5" s="15">
        <f t="shared" si="0"/>
        <v>1229.6350364963503</v>
      </c>
      <c r="W5" s="8">
        <v>29</v>
      </c>
      <c r="X5" s="8">
        <v>37</v>
      </c>
      <c r="AD5" s="14"/>
      <c r="AE5" s="11"/>
    </row>
    <row r="6" spans="1:31">
      <c r="A6">
        <v>2</v>
      </c>
      <c r="B6" t="s">
        <v>2</v>
      </c>
      <c r="C6">
        <v>2</v>
      </c>
      <c r="D6">
        <v>2</v>
      </c>
      <c r="E6">
        <v>126</v>
      </c>
      <c r="F6" s="32">
        <f t="shared" si="1"/>
        <v>25.2</v>
      </c>
      <c r="G6" s="9">
        <v>343.2</v>
      </c>
      <c r="H6" s="10">
        <v>872</v>
      </c>
      <c r="I6" s="11">
        <v>17</v>
      </c>
      <c r="J6" s="9">
        <v>1.03</v>
      </c>
      <c r="K6" s="25">
        <f t="shared" si="2"/>
        <v>6.0588235294117651E-2</v>
      </c>
      <c r="L6" s="12">
        <v>13.4</v>
      </c>
      <c r="M6" s="13">
        <v>0.79365079365079361</v>
      </c>
      <c r="N6" s="10">
        <v>27.3</v>
      </c>
      <c r="O6">
        <v>19.399999999999999</v>
      </c>
      <c r="P6">
        <v>7.9</v>
      </c>
      <c r="Q6" s="11">
        <v>2.77</v>
      </c>
      <c r="R6">
        <v>15.110000000000003</v>
      </c>
      <c r="S6" s="12">
        <v>34.1</v>
      </c>
      <c r="T6">
        <v>656.3</v>
      </c>
      <c r="U6" s="15">
        <f t="shared" si="0"/>
        <v>1041.7460317460316</v>
      </c>
      <c r="W6" s="8">
        <v>29</v>
      </c>
      <c r="X6" s="8">
        <v>37</v>
      </c>
      <c r="AD6" s="14"/>
      <c r="AE6" s="11"/>
    </row>
    <row r="7" spans="1:31">
      <c r="A7">
        <v>3</v>
      </c>
      <c r="B7" t="s">
        <v>2</v>
      </c>
      <c r="C7">
        <v>2</v>
      </c>
      <c r="D7">
        <v>2</v>
      </c>
      <c r="E7">
        <v>131</v>
      </c>
      <c r="F7" s="32">
        <f t="shared" si="1"/>
        <v>26.2</v>
      </c>
      <c r="G7" s="9">
        <v>529.6</v>
      </c>
      <c r="H7" s="10">
        <v>1356</v>
      </c>
      <c r="I7" s="11">
        <v>13.51</v>
      </c>
      <c r="J7" s="9">
        <v>1.04</v>
      </c>
      <c r="K7" s="25">
        <f t="shared" si="2"/>
        <v>7.6980014803849001E-2</v>
      </c>
      <c r="L7" s="12">
        <v>14.95</v>
      </c>
      <c r="M7" s="13">
        <v>0.76335877862595414</v>
      </c>
      <c r="N7" s="10">
        <v>15.3</v>
      </c>
      <c r="O7">
        <v>11.8</v>
      </c>
      <c r="P7">
        <v>3.5</v>
      </c>
      <c r="Q7" s="11">
        <v>0.86999999999999988</v>
      </c>
      <c r="R7">
        <v>11.18</v>
      </c>
      <c r="S7" s="12">
        <v>36.200000000000003</v>
      </c>
      <c r="T7">
        <v>652.6</v>
      </c>
      <c r="U7" s="15">
        <f t="shared" si="0"/>
        <v>996.33587786259545</v>
      </c>
      <c r="W7" s="8">
        <v>29</v>
      </c>
      <c r="X7" s="8">
        <v>37</v>
      </c>
      <c r="AD7" s="14"/>
      <c r="AE7" s="11"/>
    </row>
    <row r="8" spans="1:31">
      <c r="A8">
        <v>1</v>
      </c>
      <c r="B8" t="s">
        <v>3</v>
      </c>
      <c r="C8">
        <v>3</v>
      </c>
      <c r="D8">
        <v>2</v>
      </c>
      <c r="E8">
        <v>122</v>
      </c>
      <c r="F8" s="32">
        <f t="shared" si="1"/>
        <v>24.4</v>
      </c>
      <c r="G8" s="9">
        <v>300</v>
      </c>
      <c r="H8" s="10">
        <v>591</v>
      </c>
      <c r="I8" s="11">
        <v>9.620000000000001</v>
      </c>
      <c r="J8" s="9">
        <v>0.57000000000000006</v>
      </c>
      <c r="K8" s="25">
        <f t="shared" si="2"/>
        <v>5.9251559251559255E-2</v>
      </c>
      <c r="L8" s="12">
        <v>19.350000000000001</v>
      </c>
      <c r="M8" s="13">
        <v>0.81967213114754101</v>
      </c>
      <c r="N8" s="10">
        <v>26.8</v>
      </c>
      <c r="O8">
        <v>8.5</v>
      </c>
      <c r="P8">
        <v>18.3</v>
      </c>
      <c r="Q8" s="11">
        <v>6.4799999999999995</v>
      </c>
      <c r="R8">
        <v>8.56</v>
      </c>
      <c r="S8" s="12">
        <v>35.799999999999997</v>
      </c>
      <c r="T8">
        <v>848.7</v>
      </c>
      <c r="U8" s="15">
        <f t="shared" si="0"/>
        <v>1391.311475409836</v>
      </c>
      <c r="W8" s="8">
        <v>22</v>
      </c>
      <c r="X8" s="8">
        <v>30</v>
      </c>
      <c r="AD8" s="14"/>
      <c r="AE8" s="11"/>
    </row>
    <row r="9" spans="1:31">
      <c r="A9">
        <v>2</v>
      </c>
      <c r="B9" t="s">
        <v>3</v>
      </c>
      <c r="C9">
        <v>3</v>
      </c>
      <c r="D9">
        <v>2</v>
      </c>
      <c r="E9">
        <v>112</v>
      </c>
      <c r="F9" s="32">
        <f t="shared" si="1"/>
        <v>22.4</v>
      </c>
      <c r="G9" s="9">
        <v>377.8</v>
      </c>
      <c r="H9" s="10">
        <v>997</v>
      </c>
      <c r="I9" s="11">
        <v>22.39</v>
      </c>
      <c r="J9" s="9">
        <v>0.67999999999999994</v>
      </c>
      <c r="K9" s="25">
        <f t="shared" si="2"/>
        <v>3.0370701205895485E-2</v>
      </c>
      <c r="L9" s="12">
        <v>29.07</v>
      </c>
      <c r="M9" s="13">
        <v>0.89285714285714279</v>
      </c>
      <c r="N9" s="10">
        <v>19.3</v>
      </c>
      <c r="O9">
        <v>14.1</v>
      </c>
      <c r="P9">
        <v>5.2</v>
      </c>
      <c r="Q9" s="11">
        <v>2.2000000000000002</v>
      </c>
      <c r="R9">
        <v>13.459999999999999</v>
      </c>
      <c r="S9" s="12">
        <v>46</v>
      </c>
      <c r="T9">
        <v>1166.9000000000001</v>
      </c>
      <c r="U9" s="15">
        <f t="shared" si="0"/>
        <v>2083.7500000000005</v>
      </c>
      <c r="W9" s="8">
        <v>22</v>
      </c>
      <c r="X9" s="8">
        <v>30</v>
      </c>
      <c r="AD9" s="14"/>
      <c r="AE9" s="11"/>
    </row>
    <row r="10" spans="1:31">
      <c r="A10">
        <v>3</v>
      </c>
      <c r="B10" t="s">
        <v>3</v>
      </c>
      <c r="C10">
        <v>3</v>
      </c>
      <c r="D10">
        <v>2</v>
      </c>
      <c r="E10">
        <v>126</v>
      </c>
      <c r="F10" s="32">
        <f t="shared" si="1"/>
        <v>25.2</v>
      </c>
      <c r="G10" s="9">
        <v>371.4</v>
      </c>
      <c r="H10" s="10">
        <v>1196</v>
      </c>
      <c r="I10" s="11">
        <v>13.930000000000001</v>
      </c>
      <c r="J10" s="9">
        <v>0.65999999999999992</v>
      </c>
      <c r="K10" s="25">
        <f t="shared" si="2"/>
        <v>4.7379755922469478E-2</v>
      </c>
      <c r="L10" s="12">
        <v>25.869999999999997</v>
      </c>
      <c r="M10" s="13">
        <v>0</v>
      </c>
      <c r="N10" s="10">
        <v>24.3</v>
      </c>
      <c r="O10">
        <v>19.8</v>
      </c>
      <c r="P10">
        <v>4.5</v>
      </c>
      <c r="Q10" s="11">
        <v>1.25</v>
      </c>
      <c r="R10">
        <v>18.690000000000001</v>
      </c>
      <c r="S10" s="12">
        <v>44.9</v>
      </c>
      <c r="T10">
        <v>975.80000000000007</v>
      </c>
      <c r="U10" s="15">
        <f t="shared" si="0"/>
        <v>1548.8888888888889</v>
      </c>
      <c r="W10" s="8">
        <v>22</v>
      </c>
      <c r="X10" s="8">
        <v>30</v>
      </c>
      <c r="AD10" s="14"/>
      <c r="AE10" s="11"/>
    </row>
    <row r="11" spans="1:31">
      <c r="A11">
        <v>1</v>
      </c>
      <c r="B11" t="s">
        <v>4</v>
      </c>
      <c r="C11">
        <v>1</v>
      </c>
      <c r="D11">
        <v>2</v>
      </c>
      <c r="E11">
        <v>128</v>
      </c>
      <c r="F11" s="32">
        <f t="shared" si="1"/>
        <v>25.6</v>
      </c>
      <c r="G11" s="9">
        <v>295</v>
      </c>
      <c r="H11" s="10">
        <v>885</v>
      </c>
      <c r="I11" s="11">
        <v>13.709999999999999</v>
      </c>
      <c r="J11" s="9">
        <v>0.7</v>
      </c>
      <c r="K11" s="25">
        <f t="shared" si="2"/>
        <v>5.1057622173595912E-2</v>
      </c>
      <c r="L11" s="12">
        <v>15.27</v>
      </c>
      <c r="M11" s="13">
        <v>4.6875</v>
      </c>
      <c r="N11" s="10">
        <v>25.4</v>
      </c>
      <c r="O11">
        <v>22.8</v>
      </c>
      <c r="P11">
        <v>2.6</v>
      </c>
      <c r="Q11" s="11">
        <v>0.45</v>
      </c>
      <c r="R11">
        <v>15.8</v>
      </c>
      <c r="S11" s="12">
        <v>29.2</v>
      </c>
      <c r="T11">
        <v>1172.5</v>
      </c>
      <c r="U11" s="15">
        <f t="shared" si="0"/>
        <v>1832.03125</v>
      </c>
      <c r="W11" s="8">
        <v>25</v>
      </c>
      <c r="X11" s="8">
        <v>33</v>
      </c>
      <c r="AD11" s="14"/>
      <c r="AE11" s="11"/>
    </row>
    <row r="12" spans="1:31">
      <c r="A12">
        <v>2</v>
      </c>
      <c r="B12" t="s">
        <v>4</v>
      </c>
      <c r="C12">
        <v>1</v>
      </c>
      <c r="D12">
        <v>2</v>
      </c>
      <c r="E12">
        <v>126</v>
      </c>
      <c r="F12" s="32">
        <f t="shared" si="1"/>
        <v>25.2</v>
      </c>
      <c r="G12" s="9">
        <v>402.1</v>
      </c>
      <c r="H12" s="10">
        <v>1419</v>
      </c>
      <c r="I12" s="11">
        <v>13.99</v>
      </c>
      <c r="J12" s="9">
        <v>0.73</v>
      </c>
      <c r="K12" s="25">
        <f t="shared" si="2"/>
        <v>5.2180128663330952E-2</v>
      </c>
      <c r="L12" s="12">
        <v>17.28</v>
      </c>
      <c r="M12" s="13">
        <v>1.5873015873015872</v>
      </c>
      <c r="N12" s="10">
        <v>29.5</v>
      </c>
      <c r="O12">
        <v>27.2</v>
      </c>
      <c r="P12">
        <v>2.2999999999999998</v>
      </c>
      <c r="Q12" s="11">
        <v>0.27999999999999997</v>
      </c>
      <c r="R12">
        <v>15.339999999999998</v>
      </c>
      <c r="S12" s="12">
        <v>29.2</v>
      </c>
      <c r="T12">
        <v>1474.9</v>
      </c>
      <c r="U12" s="15">
        <f t="shared" si="0"/>
        <v>2341.1111111111109</v>
      </c>
      <c r="W12" s="8">
        <v>25</v>
      </c>
      <c r="X12" s="8">
        <v>33</v>
      </c>
      <c r="AD12" s="14"/>
      <c r="AE12" s="11"/>
    </row>
    <row r="13" spans="1:31">
      <c r="A13">
        <v>3</v>
      </c>
      <c r="B13" t="s">
        <v>4</v>
      </c>
      <c r="C13">
        <v>1</v>
      </c>
      <c r="D13">
        <v>2</v>
      </c>
      <c r="E13">
        <v>125</v>
      </c>
      <c r="F13" s="32">
        <f t="shared" si="1"/>
        <v>25</v>
      </c>
      <c r="G13" s="9">
        <v>233.3</v>
      </c>
      <c r="H13" s="10">
        <v>562</v>
      </c>
      <c r="I13" s="11">
        <v>17.740000000000002</v>
      </c>
      <c r="J13" s="9">
        <v>0.72</v>
      </c>
      <c r="K13" s="25">
        <f t="shared" si="2"/>
        <v>4.0586245772266057E-2</v>
      </c>
      <c r="L13" s="12">
        <v>19.45</v>
      </c>
      <c r="M13" s="13">
        <v>0</v>
      </c>
      <c r="N13" s="10">
        <v>25.2</v>
      </c>
      <c r="O13">
        <v>23</v>
      </c>
      <c r="P13">
        <v>2.2000000000000002</v>
      </c>
      <c r="Q13" s="11">
        <v>0.5</v>
      </c>
      <c r="R13">
        <v>15.65</v>
      </c>
      <c r="S13" s="12">
        <v>28.1</v>
      </c>
      <c r="T13">
        <v>1116.5</v>
      </c>
      <c r="U13" s="15">
        <f t="shared" si="0"/>
        <v>1786.4</v>
      </c>
      <c r="W13" s="8">
        <v>25</v>
      </c>
      <c r="X13" s="8">
        <v>33</v>
      </c>
      <c r="AD13" s="14"/>
      <c r="AE13" s="11"/>
    </row>
    <row r="14" spans="1:31">
      <c r="A14">
        <v>1</v>
      </c>
      <c r="B14" t="s">
        <v>8</v>
      </c>
      <c r="C14">
        <v>4</v>
      </c>
      <c r="D14">
        <v>3</v>
      </c>
      <c r="E14">
        <v>77</v>
      </c>
      <c r="F14" s="32">
        <f t="shared" si="1"/>
        <v>15.4</v>
      </c>
      <c r="G14" s="9">
        <v>338.3</v>
      </c>
      <c r="H14" s="10">
        <v>426</v>
      </c>
      <c r="I14" s="11">
        <v>11.440000000000001</v>
      </c>
      <c r="J14" s="9">
        <v>0.97</v>
      </c>
      <c r="K14" s="25">
        <f t="shared" si="2"/>
        <v>8.4790209790209778E-2</v>
      </c>
      <c r="L14" s="12">
        <v>12.912000000000001</v>
      </c>
      <c r="M14" s="13">
        <v>12.987012987012985</v>
      </c>
      <c r="N14" s="10">
        <v>22.6</v>
      </c>
      <c r="O14">
        <v>17.2</v>
      </c>
      <c r="P14">
        <v>5.4</v>
      </c>
      <c r="Q14" s="11">
        <v>1.19</v>
      </c>
      <c r="R14">
        <v>12.11</v>
      </c>
      <c r="S14" s="12">
        <v>37.9</v>
      </c>
      <c r="T14">
        <v>888.3</v>
      </c>
      <c r="U14" s="15">
        <f t="shared" si="0"/>
        <v>2307.272727272727</v>
      </c>
      <c r="W14" s="8">
        <v>25</v>
      </c>
      <c r="X14" s="8">
        <v>27</v>
      </c>
      <c r="AD14" s="14"/>
      <c r="AE14" s="11"/>
    </row>
    <row r="15" spans="1:31">
      <c r="A15">
        <v>2</v>
      </c>
      <c r="B15" t="s">
        <v>8</v>
      </c>
      <c r="C15">
        <v>4</v>
      </c>
      <c r="D15">
        <v>3</v>
      </c>
      <c r="E15">
        <v>105</v>
      </c>
      <c r="F15" s="32">
        <f t="shared" si="1"/>
        <v>21</v>
      </c>
      <c r="G15" s="9">
        <v>443.5</v>
      </c>
      <c r="H15" s="10">
        <v>803</v>
      </c>
      <c r="I15" s="11">
        <v>26</v>
      </c>
      <c r="J15" s="9">
        <v>1.54</v>
      </c>
      <c r="K15" s="25">
        <f t="shared" si="2"/>
        <v>5.9230769230769233E-2</v>
      </c>
      <c r="L15" s="12">
        <v>15.690000000000001</v>
      </c>
      <c r="M15" s="13">
        <v>4.7619047619047619</v>
      </c>
      <c r="N15" s="10">
        <v>33</v>
      </c>
      <c r="O15">
        <v>18.5</v>
      </c>
      <c r="P15">
        <v>14.5</v>
      </c>
      <c r="Q15" s="11">
        <v>4.2200000000000006</v>
      </c>
      <c r="R15">
        <v>15.65</v>
      </c>
      <c r="S15" s="12">
        <v>40.700000000000003</v>
      </c>
      <c r="T15">
        <v>803.5</v>
      </c>
      <c r="U15" s="15">
        <f t="shared" si="0"/>
        <v>1530.4761904761906</v>
      </c>
      <c r="W15" s="8">
        <v>29</v>
      </c>
      <c r="X15" s="8">
        <v>37</v>
      </c>
      <c r="AD15" s="14"/>
      <c r="AE15" s="11"/>
    </row>
    <row r="16" spans="1:31">
      <c r="A16">
        <v>3</v>
      </c>
      <c r="B16" t="s">
        <v>5</v>
      </c>
      <c r="C16">
        <v>4</v>
      </c>
      <c r="D16">
        <v>3</v>
      </c>
      <c r="E16">
        <v>104</v>
      </c>
      <c r="F16" s="32">
        <f t="shared" si="1"/>
        <v>20.8</v>
      </c>
      <c r="G16" s="9">
        <v>253.5</v>
      </c>
      <c r="H16" s="10">
        <v>403</v>
      </c>
      <c r="I16" s="11">
        <v>23.02</v>
      </c>
      <c r="J16" s="9">
        <v>1.2</v>
      </c>
      <c r="K16" s="25">
        <f t="shared" si="2"/>
        <v>5.2128583840139006E-2</v>
      </c>
      <c r="L16" s="12">
        <v>11.43</v>
      </c>
      <c r="M16" s="13">
        <v>9.6153846153846168</v>
      </c>
      <c r="N16" s="10">
        <v>23.7</v>
      </c>
      <c r="O16">
        <v>15.5</v>
      </c>
      <c r="P16">
        <v>8.1999999999999993</v>
      </c>
      <c r="Q16" s="11">
        <v>2.75</v>
      </c>
      <c r="R16">
        <v>19.649999999999999</v>
      </c>
      <c r="S16" s="12">
        <v>44.6</v>
      </c>
      <c r="T16">
        <v>1208.7</v>
      </c>
      <c r="U16" s="15">
        <f t="shared" si="0"/>
        <v>2324.4230769230771</v>
      </c>
      <c r="W16" s="8">
        <v>29</v>
      </c>
      <c r="X16" s="8">
        <v>37</v>
      </c>
      <c r="AD16" s="14"/>
      <c r="AE16" s="11"/>
    </row>
    <row r="17" spans="1:35">
      <c r="A17">
        <v>1</v>
      </c>
      <c r="B17" t="s">
        <v>2</v>
      </c>
      <c r="C17">
        <v>2</v>
      </c>
      <c r="D17">
        <v>1</v>
      </c>
      <c r="E17">
        <v>140</v>
      </c>
      <c r="F17" s="32">
        <f t="shared" si="1"/>
        <v>28</v>
      </c>
      <c r="G17" s="9">
        <v>329.6</v>
      </c>
      <c r="H17" s="10">
        <v>541</v>
      </c>
      <c r="I17" s="11">
        <v>9.85</v>
      </c>
      <c r="J17" s="9">
        <v>0.72</v>
      </c>
      <c r="K17" s="25">
        <f t="shared" si="2"/>
        <v>7.309644670050762E-2</v>
      </c>
      <c r="L17" s="12">
        <v>12.38</v>
      </c>
      <c r="M17" s="13">
        <v>0</v>
      </c>
      <c r="N17" s="10">
        <v>14.5</v>
      </c>
      <c r="O17">
        <v>9.6</v>
      </c>
      <c r="P17">
        <v>4.9000000000000004</v>
      </c>
      <c r="Q17" s="11">
        <v>1.1800000000000002</v>
      </c>
      <c r="R17">
        <v>6.68</v>
      </c>
      <c r="S17" s="12">
        <v>33.5</v>
      </c>
      <c r="T17">
        <v>725</v>
      </c>
      <c r="U17" s="15">
        <f t="shared" si="0"/>
        <v>1035.7142857142858</v>
      </c>
      <c r="W17" s="8">
        <v>29</v>
      </c>
      <c r="X17" s="8">
        <v>37</v>
      </c>
      <c r="AD17" s="14"/>
      <c r="AE17" s="11"/>
    </row>
    <row r="18" spans="1:35">
      <c r="A18">
        <v>2</v>
      </c>
      <c r="B18" t="s">
        <v>2</v>
      </c>
      <c r="C18">
        <v>2</v>
      </c>
      <c r="D18">
        <v>1</v>
      </c>
      <c r="E18">
        <v>95</v>
      </c>
      <c r="F18" s="32">
        <f t="shared" si="1"/>
        <v>19</v>
      </c>
      <c r="G18" s="9">
        <v>337</v>
      </c>
      <c r="H18" s="10">
        <v>698</v>
      </c>
      <c r="I18" s="11">
        <v>15.4</v>
      </c>
      <c r="J18" s="9">
        <v>0.90999999999999992</v>
      </c>
      <c r="K18" s="25">
        <f t="shared" si="2"/>
        <v>5.9090909090909083E-2</v>
      </c>
      <c r="L18" s="12">
        <v>15.85</v>
      </c>
      <c r="M18" s="13">
        <v>0</v>
      </c>
      <c r="N18" s="10">
        <v>25</v>
      </c>
      <c r="O18">
        <v>19.3</v>
      </c>
      <c r="P18">
        <v>5.7</v>
      </c>
      <c r="Q18" s="11">
        <v>1.47</v>
      </c>
      <c r="R18">
        <v>13.410000000000002</v>
      </c>
      <c r="S18" s="12">
        <v>38.799999999999997</v>
      </c>
      <c r="T18">
        <v>681.8</v>
      </c>
      <c r="U18" s="15">
        <f t="shared" si="0"/>
        <v>1435.3684210526314</v>
      </c>
      <c r="W18" s="8">
        <v>29</v>
      </c>
      <c r="X18" s="8">
        <v>37</v>
      </c>
      <c r="AD18" s="14"/>
      <c r="AE18" s="11"/>
    </row>
    <row r="19" spans="1:35">
      <c r="A19">
        <v>3</v>
      </c>
      <c r="B19" t="s">
        <v>2</v>
      </c>
      <c r="C19">
        <v>2</v>
      </c>
      <c r="D19">
        <v>1</v>
      </c>
      <c r="E19">
        <v>115</v>
      </c>
      <c r="F19" s="32">
        <f t="shared" si="1"/>
        <v>23</v>
      </c>
      <c r="G19" s="9">
        <v>370.8</v>
      </c>
      <c r="H19" s="10">
        <v>923</v>
      </c>
      <c r="I19" s="11">
        <v>17.71</v>
      </c>
      <c r="J19" s="9">
        <v>1.03</v>
      </c>
      <c r="K19" s="25">
        <f t="shared" si="2"/>
        <v>5.8159232072275552E-2</v>
      </c>
      <c r="L19" s="12">
        <v>14.95</v>
      </c>
      <c r="M19" s="13">
        <v>0</v>
      </c>
      <c r="N19" s="10">
        <v>28.5</v>
      </c>
      <c r="O19">
        <v>21.7</v>
      </c>
      <c r="P19">
        <v>6.8</v>
      </c>
      <c r="Q19" s="11">
        <v>1.6800000000000002</v>
      </c>
      <c r="R19">
        <v>12.979999999999999</v>
      </c>
      <c r="S19" s="12">
        <v>37.4</v>
      </c>
      <c r="T19">
        <v>755.40000000000009</v>
      </c>
      <c r="U19" s="15">
        <f t="shared" si="0"/>
        <v>1313.7391304347827</v>
      </c>
      <c r="W19" s="8">
        <v>29</v>
      </c>
      <c r="X19" s="8">
        <v>37</v>
      </c>
      <c r="AD19" s="14"/>
      <c r="AE19" s="11"/>
    </row>
    <row r="20" spans="1:35">
      <c r="A20">
        <v>1</v>
      </c>
      <c r="B20" t="s">
        <v>3</v>
      </c>
      <c r="C20">
        <v>3</v>
      </c>
      <c r="D20">
        <v>1</v>
      </c>
      <c r="E20">
        <v>131</v>
      </c>
      <c r="F20" s="32">
        <f t="shared" si="1"/>
        <v>26.2</v>
      </c>
      <c r="G20" s="9">
        <v>358.3</v>
      </c>
      <c r="H20" s="10">
        <v>1430</v>
      </c>
      <c r="I20" s="11">
        <v>9.43</v>
      </c>
      <c r="J20" s="9">
        <v>0.48</v>
      </c>
      <c r="K20" s="25">
        <f t="shared" si="2"/>
        <v>5.0901378579003183E-2</v>
      </c>
      <c r="L20" s="12">
        <v>18.16</v>
      </c>
      <c r="M20" s="13">
        <v>1.5267175572519083</v>
      </c>
      <c r="N20" s="10">
        <v>17.899999999999999</v>
      </c>
      <c r="O20">
        <v>7.9</v>
      </c>
      <c r="P20">
        <v>10</v>
      </c>
      <c r="Q20" s="11">
        <v>3.59</v>
      </c>
      <c r="R20">
        <v>5.96</v>
      </c>
      <c r="S20" s="12">
        <v>32.799999999999997</v>
      </c>
      <c r="T20">
        <v>392</v>
      </c>
      <c r="U20" s="15">
        <f t="shared" si="0"/>
        <v>598.47328244274809</v>
      </c>
      <c r="W20" s="8">
        <v>22</v>
      </c>
      <c r="X20" s="8">
        <v>30</v>
      </c>
      <c r="AD20" s="14"/>
      <c r="AE20" s="11"/>
    </row>
    <row r="21" spans="1:35">
      <c r="A21">
        <v>2</v>
      </c>
      <c r="B21" t="s">
        <v>3</v>
      </c>
      <c r="C21">
        <v>3</v>
      </c>
      <c r="D21">
        <v>1</v>
      </c>
      <c r="E21">
        <v>156</v>
      </c>
      <c r="F21" s="32">
        <f>E21/5</f>
        <v>31.2</v>
      </c>
      <c r="G21" s="9">
        <v>102.3</v>
      </c>
      <c r="H21" s="10">
        <v>224</v>
      </c>
      <c r="I21" s="11">
        <v>11.33</v>
      </c>
      <c r="J21" s="9">
        <v>0.54</v>
      </c>
      <c r="K21" s="25">
        <f t="shared" si="2"/>
        <v>4.7661076787290382E-2</v>
      </c>
      <c r="L21" s="12">
        <v>25.05</v>
      </c>
      <c r="M21" s="13">
        <v>0.64102564102564097</v>
      </c>
      <c r="N21" s="10">
        <v>15</v>
      </c>
      <c r="O21">
        <v>9.6999999999999993</v>
      </c>
      <c r="P21">
        <v>5.3</v>
      </c>
      <c r="Q21" s="11">
        <v>1.3</v>
      </c>
      <c r="R21">
        <v>12.3</v>
      </c>
      <c r="S21" s="12">
        <v>50.8</v>
      </c>
      <c r="T21">
        <v>1012.1</v>
      </c>
      <c r="U21" s="15">
        <f t="shared" si="0"/>
        <v>1297.5641025641028</v>
      </c>
      <c r="W21" s="8">
        <v>22</v>
      </c>
      <c r="X21" s="8">
        <v>30</v>
      </c>
      <c r="AD21" s="14"/>
      <c r="AE21" s="11"/>
    </row>
    <row r="22" spans="1:35">
      <c r="A22">
        <v>3</v>
      </c>
      <c r="B22" t="s">
        <v>3</v>
      </c>
      <c r="C22">
        <v>3</v>
      </c>
      <c r="D22">
        <v>1</v>
      </c>
      <c r="E22">
        <v>111</v>
      </c>
      <c r="F22" s="32">
        <f t="shared" si="1"/>
        <v>22.2</v>
      </c>
      <c r="G22" s="9">
        <v>418.3</v>
      </c>
      <c r="H22" s="10">
        <v>724</v>
      </c>
      <c r="I22" s="11">
        <v>15.88</v>
      </c>
      <c r="J22" s="9">
        <v>0.55000000000000004</v>
      </c>
      <c r="K22" s="25">
        <f t="shared" si="2"/>
        <v>3.4634760705289674E-2</v>
      </c>
      <c r="L22" s="12">
        <v>16.66</v>
      </c>
      <c r="M22" s="13">
        <v>0.90090090090090091</v>
      </c>
      <c r="N22" s="10">
        <v>19.899999999999999</v>
      </c>
      <c r="O22">
        <v>14.8</v>
      </c>
      <c r="P22">
        <v>5.0999999999999996</v>
      </c>
      <c r="Q22" s="11">
        <v>1.8399999999999999</v>
      </c>
      <c r="R22">
        <v>11.429999999999998</v>
      </c>
      <c r="S22" s="12">
        <v>36.299999999999997</v>
      </c>
      <c r="T22">
        <v>869.9</v>
      </c>
      <c r="U22" s="15">
        <f t="shared" si="0"/>
        <v>1567.3873873873872</v>
      </c>
      <c r="W22" s="8">
        <v>22</v>
      </c>
      <c r="X22" s="8">
        <v>30</v>
      </c>
      <c r="AD22" s="14"/>
      <c r="AE22" s="11"/>
    </row>
    <row r="23" spans="1:35">
      <c r="A23">
        <v>1</v>
      </c>
      <c r="B23" t="s">
        <v>4</v>
      </c>
      <c r="C23">
        <v>1</v>
      </c>
      <c r="D23">
        <v>1</v>
      </c>
      <c r="E23">
        <v>126</v>
      </c>
      <c r="F23" s="32">
        <f t="shared" si="1"/>
        <v>25.2</v>
      </c>
      <c r="G23" s="9">
        <v>267.8</v>
      </c>
      <c r="H23" s="10">
        <v>375</v>
      </c>
      <c r="I23" s="11">
        <v>11.41</v>
      </c>
      <c r="J23" s="9">
        <v>0.5</v>
      </c>
      <c r="K23" s="25">
        <f t="shared" si="2"/>
        <v>4.3821209465381247E-2</v>
      </c>
      <c r="L23" s="12">
        <v>16.71</v>
      </c>
      <c r="M23" s="13">
        <v>0.79365079365079361</v>
      </c>
      <c r="N23" s="10">
        <v>24</v>
      </c>
      <c r="O23">
        <v>21.7</v>
      </c>
      <c r="P23">
        <v>2.2999999999999998</v>
      </c>
      <c r="Q23" s="11">
        <v>1.1400000000000001</v>
      </c>
      <c r="R23">
        <v>13.459999999999999</v>
      </c>
      <c r="S23" s="12">
        <v>26.5</v>
      </c>
      <c r="T23">
        <v>1137.7</v>
      </c>
      <c r="U23" s="15">
        <f t="shared" si="0"/>
        <v>1805.8730158730161</v>
      </c>
      <c r="W23" s="8">
        <v>25</v>
      </c>
      <c r="X23" s="8">
        <v>33</v>
      </c>
      <c r="AD23" s="14"/>
      <c r="AE23" s="11"/>
    </row>
    <row r="24" spans="1:35">
      <c r="A24">
        <v>2</v>
      </c>
      <c r="B24" t="s">
        <v>4</v>
      </c>
      <c r="C24">
        <v>1</v>
      </c>
      <c r="D24">
        <v>1</v>
      </c>
      <c r="E24">
        <v>123</v>
      </c>
      <c r="F24" s="32">
        <f t="shared" si="1"/>
        <v>24.6</v>
      </c>
      <c r="G24" s="9">
        <v>188.9</v>
      </c>
      <c r="H24" s="10">
        <v>365</v>
      </c>
      <c r="I24" s="11">
        <v>12.440000000000001</v>
      </c>
      <c r="J24" s="9">
        <v>0.49000000000000005</v>
      </c>
      <c r="K24" s="25">
        <f t="shared" si="2"/>
        <v>3.9389067524115758E-2</v>
      </c>
      <c r="L24" s="12">
        <v>20.2</v>
      </c>
      <c r="M24" s="13">
        <v>2.4390243902439024</v>
      </c>
      <c r="N24" s="10">
        <v>24</v>
      </c>
      <c r="O24">
        <v>22.5</v>
      </c>
      <c r="P24">
        <v>1.5</v>
      </c>
      <c r="Q24" s="11">
        <v>0.27999999999999997</v>
      </c>
      <c r="R24">
        <v>15.279999999999998</v>
      </c>
      <c r="S24" s="12">
        <v>31.1</v>
      </c>
      <c r="T24">
        <v>935.8</v>
      </c>
      <c r="U24" s="15">
        <f t="shared" si="0"/>
        <v>1521.6260162601625</v>
      </c>
      <c r="W24" s="8">
        <v>25</v>
      </c>
      <c r="X24" s="8">
        <v>33</v>
      </c>
      <c r="AD24" s="14"/>
      <c r="AE24" s="11"/>
    </row>
    <row r="25" spans="1:35">
      <c r="A25">
        <v>3</v>
      </c>
      <c r="B25" t="s">
        <v>4</v>
      </c>
      <c r="C25">
        <v>1</v>
      </c>
      <c r="D25">
        <v>1</v>
      </c>
      <c r="E25">
        <v>138</v>
      </c>
      <c r="F25" s="32">
        <f t="shared" si="1"/>
        <v>27.6</v>
      </c>
      <c r="G25" s="9">
        <v>122.3</v>
      </c>
      <c r="H25" s="10">
        <v>201</v>
      </c>
      <c r="I25" s="11">
        <v>6.5400000000000009</v>
      </c>
      <c r="J25" s="9">
        <v>0.4</v>
      </c>
      <c r="K25" s="25">
        <f t="shared" si="2"/>
        <v>6.1162079510703356E-2</v>
      </c>
      <c r="L25" s="12">
        <v>14.540000000000001</v>
      </c>
      <c r="M25" s="13">
        <v>0.72463768115942029</v>
      </c>
      <c r="N25" s="10">
        <v>19.2</v>
      </c>
      <c r="O25">
        <v>17.2</v>
      </c>
      <c r="P25">
        <v>2</v>
      </c>
      <c r="Q25" s="11">
        <v>0.4</v>
      </c>
      <c r="R25">
        <v>12.11</v>
      </c>
      <c r="S25" s="12">
        <v>31.8</v>
      </c>
      <c r="T25">
        <v>863.1</v>
      </c>
      <c r="U25" s="15">
        <f t="shared" si="0"/>
        <v>1250.8695652173913</v>
      </c>
      <c r="W25" s="8">
        <v>25</v>
      </c>
      <c r="X25" s="8">
        <v>33</v>
      </c>
      <c r="AD25" s="14"/>
      <c r="AE25" s="11"/>
    </row>
    <row r="26" spans="1:35">
      <c r="A26">
        <v>1</v>
      </c>
      <c r="B26" t="s">
        <v>5</v>
      </c>
      <c r="C26">
        <v>4</v>
      </c>
      <c r="D26">
        <v>1</v>
      </c>
      <c r="E26">
        <v>108</v>
      </c>
      <c r="F26" s="32">
        <f t="shared" si="1"/>
        <v>21.6</v>
      </c>
      <c r="G26" s="9">
        <v>161.4</v>
      </c>
      <c r="H26" s="10">
        <v>274</v>
      </c>
      <c r="I26" s="11">
        <v>14.13</v>
      </c>
      <c r="J26" s="9">
        <v>1.27</v>
      </c>
      <c r="K26" s="25">
        <f t="shared" si="2"/>
        <v>8.9879688605803254E-2</v>
      </c>
      <c r="L26" s="12">
        <v>10.3</v>
      </c>
      <c r="M26" s="13">
        <v>5.5555555555555554</v>
      </c>
      <c r="N26" s="10">
        <v>40.9</v>
      </c>
      <c r="O26">
        <v>25.4</v>
      </c>
      <c r="P26">
        <v>15.5</v>
      </c>
      <c r="Q26" s="11">
        <v>4.5999999999999996</v>
      </c>
      <c r="R26">
        <v>12.059999999999999</v>
      </c>
      <c r="S26" s="12">
        <v>31.4</v>
      </c>
      <c r="T26">
        <v>613</v>
      </c>
      <c r="U26" s="15">
        <f t="shared" si="0"/>
        <v>1135.1851851851852</v>
      </c>
      <c r="W26" s="8">
        <v>29</v>
      </c>
      <c r="X26" s="8">
        <v>37</v>
      </c>
      <c r="AD26" s="14"/>
      <c r="AE26" s="11"/>
    </row>
    <row r="27" spans="1:35">
      <c r="A27">
        <v>2</v>
      </c>
      <c r="B27" t="s">
        <v>5</v>
      </c>
      <c r="C27">
        <v>4</v>
      </c>
      <c r="D27">
        <v>1</v>
      </c>
      <c r="E27">
        <v>140</v>
      </c>
      <c r="F27" s="32">
        <f t="shared" si="1"/>
        <v>28</v>
      </c>
      <c r="G27" s="9">
        <v>380.4</v>
      </c>
      <c r="H27" s="10">
        <v>898</v>
      </c>
      <c r="I27" s="11">
        <v>11.98</v>
      </c>
      <c r="J27" s="9">
        <v>0.76</v>
      </c>
      <c r="K27" s="25">
        <f t="shared" si="2"/>
        <v>6.3439065108514187E-2</v>
      </c>
      <c r="L27" s="12">
        <v>12.9</v>
      </c>
      <c r="M27" s="13">
        <v>2.8571428571428572</v>
      </c>
      <c r="N27" s="10">
        <v>39.5</v>
      </c>
      <c r="O27">
        <v>28.3</v>
      </c>
      <c r="P27">
        <v>11.2</v>
      </c>
      <c r="Q27" s="11">
        <v>2.44</v>
      </c>
      <c r="R27">
        <v>18.329999999999998</v>
      </c>
      <c r="S27" s="12">
        <v>42.6</v>
      </c>
      <c r="T27">
        <v>708.7</v>
      </c>
      <c r="U27" s="15">
        <f t="shared" si="0"/>
        <v>1012.4285714285716</v>
      </c>
      <c r="W27" s="8">
        <v>29</v>
      </c>
      <c r="X27" s="8">
        <v>37</v>
      </c>
      <c r="AD27" s="14"/>
      <c r="AE27" s="11"/>
    </row>
    <row r="28" spans="1:35">
      <c r="A28">
        <v>3</v>
      </c>
      <c r="B28" t="s">
        <v>5</v>
      </c>
      <c r="C28">
        <v>4</v>
      </c>
      <c r="D28">
        <v>1</v>
      </c>
      <c r="E28">
        <v>128</v>
      </c>
      <c r="F28" s="32">
        <f t="shared" si="1"/>
        <v>25.6</v>
      </c>
      <c r="G28" s="9">
        <v>287.2</v>
      </c>
      <c r="H28" s="10">
        <v>606</v>
      </c>
      <c r="I28" s="11">
        <v>12.830000000000002</v>
      </c>
      <c r="J28" s="9">
        <v>1.02</v>
      </c>
      <c r="K28" s="25">
        <f t="shared" si="2"/>
        <v>7.9501169134840205E-2</v>
      </c>
      <c r="L28" s="12">
        <v>11.1</v>
      </c>
      <c r="M28" s="13">
        <v>4.6875</v>
      </c>
      <c r="N28" s="10">
        <v>31.5</v>
      </c>
      <c r="O28">
        <v>16.899999999999999</v>
      </c>
      <c r="P28">
        <v>14.6</v>
      </c>
      <c r="Q28" s="11">
        <v>3.2299999999999995</v>
      </c>
      <c r="R28">
        <v>10.900000000000002</v>
      </c>
      <c r="S28" s="12">
        <v>39.6</v>
      </c>
      <c r="T28">
        <v>472.8</v>
      </c>
      <c r="U28" s="15">
        <f t="shared" si="0"/>
        <v>738.75</v>
      </c>
      <c r="W28" s="8">
        <v>29</v>
      </c>
      <c r="X28" s="8">
        <v>37</v>
      </c>
      <c r="AD28" s="14"/>
      <c r="AE28" s="11"/>
    </row>
    <row r="29" spans="1:35">
      <c r="D29"/>
      <c r="H29" s="10"/>
      <c r="L29" s="18"/>
      <c r="M29" s="18"/>
      <c r="N29" s="12"/>
      <c r="R29" s="11"/>
      <c r="S29" s="11"/>
      <c r="T29"/>
      <c r="U29" s="11"/>
      <c r="V29" s="20"/>
      <c r="AE29" s="18"/>
      <c r="AF29"/>
      <c r="AH29" s="17"/>
      <c r="AI29" s="17"/>
    </row>
    <row r="30" spans="1:35">
      <c r="D30"/>
      <c r="L30"/>
      <c r="M30"/>
      <c r="N30"/>
      <c r="R30" s="11"/>
      <c r="S30" s="11"/>
      <c r="T30" s="11"/>
      <c r="U30" s="11"/>
      <c r="Y30" s="17"/>
      <c r="Z30" s="20"/>
      <c r="AE30" s="16"/>
      <c r="AF30"/>
      <c r="AH30" s="17"/>
      <c r="AI30" s="17"/>
    </row>
    <row r="31" spans="1:35">
      <c r="B31" s="21" t="s">
        <v>9</v>
      </c>
      <c r="C31" s="21"/>
      <c r="L31"/>
      <c r="M31"/>
      <c r="N31"/>
      <c r="R31" s="11"/>
      <c r="S31" s="11"/>
      <c r="T31" s="11"/>
      <c r="U31" s="11"/>
      <c r="Y31" s="17"/>
      <c r="AE31" s="20"/>
      <c r="AF31"/>
      <c r="AH31" s="17"/>
      <c r="AI31" s="17"/>
    </row>
    <row r="32" spans="1:35">
      <c r="B32" t="s">
        <v>10</v>
      </c>
      <c r="D32"/>
      <c r="L32"/>
      <c r="M32"/>
      <c r="N32"/>
      <c r="R32" s="11"/>
      <c r="S32" s="11"/>
      <c r="T32" s="11"/>
      <c r="U32" s="11"/>
      <c r="Y32" s="17"/>
      <c r="AE32" s="20"/>
      <c r="AF32"/>
      <c r="AH32" s="17"/>
      <c r="AI32" s="17"/>
    </row>
    <row r="33" spans="2:37">
      <c r="B33" t="s">
        <v>11</v>
      </c>
      <c r="D33"/>
      <c r="L33"/>
      <c r="O33" s="17"/>
      <c r="R33" s="11"/>
      <c r="S33" s="11"/>
      <c r="T33" s="11"/>
      <c r="U33" s="11"/>
      <c r="AA33" s="17"/>
      <c r="AF33"/>
      <c r="AG33" s="20"/>
      <c r="AJ33" s="17"/>
      <c r="AK33" s="17"/>
    </row>
    <row r="34" spans="2:37">
      <c r="B34" t="s">
        <v>12</v>
      </c>
      <c r="D34"/>
      <c r="O34" s="17"/>
      <c r="R34" s="11"/>
      <c r="S34" s="11"/>
      <c r="T34" s="11"/>
      <c r="U34" s="11"/>
      <c r="AA34" s="17"/>
      <c r="AF34"/>
      <c r="AG34" s="20"/>
    </row>
    <row r="35" spans="2:37">
      <c r="D35"/>
      <c r="O35" s="17"/>
      <c r="R35" s="11"/>
      <c r="S35" s="11"/>
      <c r="T35" s="11"/>
      <c r="U35" s="11"/>
      <c r="AA35" s="17"/>
      <c r="AF35"/>
      <c r="AG35" s="20"/>
    </row>
    <row r="36" spans="2:37">
      <c r="B36" s="27" t="s">
        <v>46</v>
      </c>
      <c r="C36" s="30"/>
      <c r="D36" s="31"/>
      <c r="E36" s="31"/>
      <c r="F36" s="31"/>
      <c r="G36" s="31"/>
      <c r="H36" s="27"/>
      <c r="R36" s="11"/>
      <c r="S36" s="11"/>
      <c r="T36" s="11"/>
      <c r="U36" s="11"/>
      <c r="AB36" s="20"/>
      <c r="AC36" s="20"/>
    </row>
    <row r="37" spans="2:37">
      <c r="B37" s="14" t="s">
        <v>39</v>
      </c>
      <c r="C37" s="26"/>
      <c r="R37" s="11"/>
      <c r="S37" s="11"/>
      <c r="T37" s="11"/>
      <c r="U37" s="11"/>
      <c r="AB37" s="20"/>
      <c r="AC37" s="20"/>
    </row>
    <row r="38" spans="2:37">
      <c r="B38" s="14" t="s">
        <v>40</v>
      </c>
      <c r="R38" s="11"/>
      <c r="S38" s="11"/>
      <c r="T38" s="11"/>
      <c r="U38" s="11"/>
      <c r="AB38" s="20"/>
      <c r="AC38" s="20"/>
    </row>
    <row r="39" spans="2:37">
      <c r="R39" s="11"/>
      <c r="S39" s="11"/>
      <c r="T39" s="11"/>
      <c r="U39" s="11"/>
      <c r="AB39" s="20"/>
      <c r="AC39" s="20"/>
    </row>
    <row r="40" spans="2:37">
      <c r="R40" s="11"/>
      <c r="S40" s="11"/>
      <c r="T40" s="11"/>
      <c r="U40" s="11"/>
      <c r="AB40" s="20"/>
      <c r="AC40" s="20"/>
    </row>
    <row r="41" spans="2:37">
      <c r="R41" s="11"/>
      <c r="S41" s="11"/>
      <c r="T41" s="11"/>
      <c r="U41" s="11"/>
      <c r="AB41" s="20"/>
      <c r="AC41" s="20"/>
    </row>
    <row r="42" spans="2:37">
      <c r="R42" s="11"/>
      <c r="S42" s="11"/>
      <c r="T42" s="11"/>
      <c r="U42" s="11"/>
      <c r="AB42" s="20"/>
      <c r="AC42" s="20"/>
    </row>
    <row r="43" spans="2:37">
      <c r="R43" s="11"/>
      <c r="S43" s="11"/>
      <c r="T43" s="11"/>
      <c r="U43" s="11"/>
      <c r="AB43" s="20"/>
      <c r="AC43" s="20"/>
    </row>
  </sheetData>
  <pageMargins left="0.7" right="0.7" top="0.75" bottom="0.75" header="0.3" footer="0.3"/>
  <pageSetup orientation="portrait" verticalDpi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INPUT</vt:lpstr>
      <vt:lpstr>VAR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IITA</dc:creator>
  <cp:lastModifiedBy>Linus Franke</cp:lastModifiedBy>
  <dcterms:created xsi:type="dcterms:W3CDTF">2012-07-13T18:52:01Z</dcterms:created>
  <dcterms:modified xsi:type="dcterms:W3CDTF">2013-02-14T10:17:20Z</dcterms:modified>
</cp:coreProperties>
</file>